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ne\Desktop\"/>
    </mc:Choice>
  </mc:AlternateContent>
  <xr:revisionPtr revIDLastSave="0" documentId="13_ncr:1_{54D1E0A9-4D85-4B88-B3F0-5736207FF941}" xr6:coauthVersionLast="43" xr6:coauthVersionMax="43" xr10:uidLastSave="{00000000-0000-0000-0000-000000000000}"/>
  <bookViews>
    <workbookView xWindow="-108" yWindow="-108" windowWidth="23256" windowHeight="12576" activeTab="4" xr2:uid="{00000000-000D-0000-FFFF-FFFF00000000}"/>
  </bookViews>
  <sheets>
    <sheet name="dematel整合" sheetId="1" r:id="rId1"/>
    <sheet name="DANP計算" sheetId="2" r:id="rId2"/>
    <sheet name="重要度整合" sheetId="3" r:id="rId3"/>
    <sheet name="工作表4" sheetId="4" r:id="rId4"/>
    <sheet name="關鍵因素分析" sheetId="6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A5" i="4" l="1"/>
  <c r="AA4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D19" i="4"/>
  <c r="AD18" i="4"/>
  <c r="AD17" i="4"/>
  <c r="AD16" i="4"/>
  <c r="AD15" i="4"/>
  <c r="AD14" i="4"/>
  <c r="AD13" i="4"/>
  <c r="AD12" i="4"/>
  <c r="AD11" i="4"/>
  <c r="AD10" i="4"/>
  <c r="AD9" i="4"/>
  <c r="AD8" i="4"/>
  <c r="AD7" i="4"/>
  <c r="AD6" i="4"/>
  <c r="AD5" i="4"/>
  <c r="AD4" i="4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70" i="2"/>
  <c r="L28" i="2"/>
  <c r="L30" i="2"/>
  <c r="E31" i="2"/>
  <c r="H34" i="2"/>
  <c r="E36" i="2"/>
  <c r="P37" i="2"/>
  <c r="Q38" i="2"/>
  <c r="M39" i="2"/>
  <c r="L40" i="2"/>
  <c r="P40" i="2"/>
  <c r="Q40" i="2"/>
  <c r="I41" i="2"/>
  <c r="Q41" i="2"/>
  <c r="D22" i="2"/>
  <c r="D28" i="2" s="1"/>
  <c r="E22" i="2"/>
  <c r="E32" i="2" s="1"/>
  <c r="F22" i="2"/>
  <c r="F40" i="2" s="1"/>
  <c r="G22" i="2"/>
  <c r="G34" i="2" s="1"/>
  <c r="H22" i="2"/>
  <c r="H30" i="2" s="1"/>
  <c r="I22" i="2"/>
  <c r="I36" i="2" s="1"/>
  <c r="J22" i="2"/>
  <c r="J41" i="2" s="1"/>
  <c r="K22" i="2"/>
  <c r="L22" i="2"/>
  <c r="L34" i="2" s="1"/>
  <c r="M22" i="2"/>
  <c r="M32" i="2" s="1"/>
  <c r="N22" i="2"/>
  <c r="N32" i="2" s="1"/>
  <c r="O22" i="2"/>
  <c r="O34" i="2" s="1"/>
  <c r="P22" i="2"/>
  <c r="P30" i="2" s="1"/>
  <c r="Q22" i="2"/>
  <c r="Q36" i="2" s="1"/>
  <c r="R22" i="2"/>
  <c r="R36" i="2" s="1"/>
  <c r="C22" i="2"/>
  <c r="C28" i="2" s="1"/>
  <c r="J109" i="1"/>
  <c r="H109" i="1"/>
  <c r="J108" i="1"/>
  <c r="H108" i="1"/>
  <c r="J107" i="1"/>
  <c r="H107" i="1"/>
  <c r="J106" i="1"/>
  <c r="H106" i="1"/>
  <c r="J105" i="1"/>
  <c r="H105" i="1"/>
  <c r="J104" i="1"/>
  <c r="H104" i="1"/>
  <c r="J103" i="1"/>
  <c r="H103" i="1"/>
  <c r="J102" i="1"/>
  <c r="H102" i="1"/>
  <c r="J101" i="1"/>
  <c r="H101" i="1"/>
  <c r="J100" i="1"/>
  <c r="H100" i="1"/>
  <c r="J99" i="1"/>
  <c r="H99" i="1"/>
  <c r="J98" i="1"/>
  <c r="H98" i="1"/>
  <c r="J97" i="1"/>
  <c r="H97" i="1"/>
  <c r="J96" i="1"/>
  <c r="H96" i="1"/>
  <c r="J95" i="1"/>
  <c r="H95" i="1"/>
  <c r="J94" i="1"/>
  <c r="H94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C26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4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C21" i="1"/>
  <c r="L97" i="1" l="1"/>
  <c r="L101" i="1"/>
  <c r="L105" i="1"/>
  <c r="L109" i="1"/>
  <c r="J42" i="2"/>
  <c r="N41" i="2"/>
  <c r="F41" i="2"/>
  <c r="J40" i="2"/>
  <c r="E40" i="2"/>
  <c r="J39" i="2"/>
  <c r="M38" i="2"/>
  <c r="N37" i="2"/>
  <c r="M36" i="2"/>
  <c r="Q35" i="2"/>
  <c r="R33" i="2"/>
  <c r="I32" i="2"/>
  <c r="R27" i="2"/>
  <c r="F42" i="2"/>
  <c r="M41" i="2"/>
  <c r="E41" i="2"/>
  <c r="N40" i="2"/>
  <c r="I40" i="2"/>
  <c r="R39" i="2"/>
  <c r="I39" i="2"/>
  <c r="L38" i="2"/>
  <c r="F37" i="2"/>
  <c r="J36" i="2"/>
  <c r="I35" i="2"/>
  <c r="J33" i="2"/>
  <c r="F32" i="2"/>
  <c r="D30" i="2"/>
  <c r="AB19" i="4"/>
  <c r="AB11" i="4"/>
  <c r="C70" i="1" a="1"/>
  <c r="R70" i="1" s="1"/>
  <c r="L95" i="1"/>
  <c r="L96" i="1"/>
  <c r="L98" i="1"/>
  <c r="L100" i="1"/>
  <c r="L102" i="1"/>
  <c r="L104" i="1"/>
  <c r="L106" i="1"/>
  <c r="L108" i="1"/>
  <c r="R42" i="2"/>
  <c r="R41" i="2"/>
  <c r="R40" i="2"/>
  <c r="M40" i="2"/>
  <c r="H40" i="2"/>
  <c r="N39" i="2"/>
  <c r="H39" i="2"/>
  <c r="R37" i="2"/>
  <c r="F36" i="2"/>
  <c r="P34" i="2"/>
  <c r="Q32" i="2"/>
  <c r="M31" i="2"/>
  <c r="N29" i="2"/>
  <c r="N42" i="2"/>
  <c r="N36" i="2"/>
  <c r="F76" i="1"/>
  <c r="F77" i="1"/>
  <c r="F7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P84" i="1"/>
  <c r="H85" i="1"/>
  <c r="P85" i="1"/>
  <c r="I70" i="1"/>
  <c r="I85" i="1"/>
  <c r="I83" i="1"/>
  <c r="I81" i="1"/>
  <c r="I79" i="1"/>
  <c r="Q76" i="1"/>
  <c r="Q73" i="1"/>
  <c r="Q71" i="1"/>
  <c r="N84" i="1"/>
  <c r="F83" i="1"/>
  <c r="N81" i="1"/>
  <c r="N80" i="1"/>
  <c r="N79" i="1"/>
  <c r="M78" i="1"/>
  <c r="M76" i="1"/>
  <c r="M74" i="1"/>
  <c r="M72" i="1"/>
  <c r="Q85" i="1"/>
  <c r="Q83" i="1"/>
  <c r="Q81" i="1"/>
  <c r="Q79" i="1"/>
  <c r="Q75" i="1"/>
  <c r="F85" i="1"/>
  <c r="F82" i="1"/>
  <c r="E85" i="1"/>
  <c r="E84" i="1"/>
  <c r="E83" i="1"/>
  <c r="E82" i="1"/>
  <c r="E81" i="1"/>
  <c r="E80" i="1"/>
  <c r="E79" i="1"/>
  <c r="I77" i="1"/>
  <c r="I75" i="1"/>
  <c r="I73" i="1"/>
  <c r="I71" i="1"/>
  <c r="J85" i="1"/>
  <c r="J84" i="1"/>
  <c r="J83" i="1"/>
  <c r="J82" i="1"/>
  <c r="J81" i="1"/>
  <c r="J80" i="1"/>
  <c r="J79" i="1"/>
  <c r="E78" i="1"/>
  <c r="E76" i="1"/>
  <c r="E74" i="1"/>
  <c r="E72" i="1"/>
  <c r="L94" i="1"/>
  <c r="K32" i="2"/>
  <c r="K36" i="2"/>
  <c r="K31" i="2"/>
  <c r="K35" i="2"/>
  <c r="K39" i="2"/>
  <c r="C27" i="2"/>
  <c r="C35" i="2"/>
  <c r="G38" i="2"/>
  <c r="O33" i="2"/>
  <c r="R28" i="2"/>
  <c r="R31" i="2"/>
  <c r="R35" i="2"/>
  <c r="R30" i="2"/>
  <c r="R34" i="2"/>
  <c r="R38" i="2"/>
  <c r="N28" i="2"/>
  <c r="N27" i="2"/>
  <c r="N31" i="2"/>
  <c r="N35" i="2"/>
  <c r="N30" i="2"/>
  <c r="N34" i="2"/>
  <c r="N38" i="2"/>
  <c r="J28" i="2"/>
  <c r="J31" i="2"/>
  <c r="J35" i="2"/>
  <c r="J30" i="2"/>
  <c r="J34" i="2"/>
  <c r="J38" i="2"/>
  <c r="F29" i="2"/>
  <c r="F28" i="2"/>
  <c r="F27" i="2"/>
  <c r="F31" i="2"/>
  <c r="F35" i="2"/>
  <c r="F30" i="2"/>
  <c r="F34" i="2"/>
  <c r="F38" i="2"/>
  <c r="C42" i="2"/>
  <c r="C38" i="2"/>
  <c r="C34" i="2"/>
  <c r="C30" i="2"/>
  <c r="Q42" i="2"/>
  <c r="M42" i="2"/>
  <c r="I42" i="2"/>
  <c r="E42" i="2"/>
  <c r="P41" i="2"/>
  <c r="L41" i="2"/>
  <c r="H41" i="2"/>
  <c r="D41" i="2"/>
  <c r="O40" i="2"/>
  <c r="K40" i="2"/>
  <c r="G40" i="2"/>
  <c r="Q39" i="2"/>
  <c r="L39" i="2"/>
  <c r="F39" i="2"/>
  <c r="P38" i="2"/>
  <c r="K38" i="2"/>
  <c r="E38" i="2"/>
  <c r="O37" i="2"/>
  <c r="J37" i="2"/>
  <c r="P35" i="2"/>
  <c r="H35" i="2"/>
  <c r="N33" i="2"/>
  <c r="F33" i="2"/>
  <c r="L31" i="2"/>
  <c r="D31" i="2"/>
  <c r="K30" i="2"/>
  <c r="R29" i="2"/>
  <c r="J29" i="2"/>
  <c r="K28" i="2"/>
  <c r="J27" i="2"/>
  <c r="O28" i="2"/>
  <c r="O32" i="2"/>
  <c r="O36" i="2"/>
  <c r="O27" i="2"/>
  <c r="O31" i="2"/>
  <c r="O35" i="2"/>
  <c r="O39" i="2"/>
  <c r="G29" i="2"/>
  <c r="G28" i="2"/>
  <c r="G32" i="2"/>
  <c r="G36" i="2"/>
  <c r="G27" i="2"/>
  <c r="G31" i="2"/>
  <c r="G35" i="2"/>
  <c r="G39" i="2"/>
  <c r="C39" i="2"/>
  <c r="C31" i="2"/>
  <c r="K37" i="2"/>
  <c r="G33" i="2"/>
  <c r="K29" i="2"/>
  <c r="K27" i="2"/>
  <c r="AB15" i="4"/>
  <c r="AB5" i="4"/>
  <c r="AB9" i="4"/>
  <c r="AB13" i="4"/>
  <c r="AB17" i="4"/>
  <c r="AB7" i="4"/>
  <c r="AB8" i="4"/>
  <c r="AB12" i="4"/>
  <c r="AB16" i="4"/>
  <c r="Q28" i="2"/>
  <c r="Q27" i="2"/>
  <c r="Q30" i="2"/>
  <c r="Q34" i="2"/>
  <c r="Q29" i="2"/>
  <c r="Q33" i="2"/>
  <c r="Q37" i="2"/>
  <c r="M28" i="2"/>
  <c r="M27" i="2"/>
  <c r="M30" i="2"/>
  <c r="M34" i="2"/>
  <c r="M29" i="2"/>
  <c r="M33" i="2"/>
  <c r="M37" i="2"/>
  <c r="I28" i="2"/>
  <c r="I27" i="2"/>
  <c r="I30" i="2"/>
  <c r="I34" i="2"/>
  <c r="I29" i="2"/>
  <c r="I33" i="2"/>
  <c r="I37" i="2"/>
  <c r="E28" i="2"/>
  <c r="E27" i="2"/>
  <c r="E30" i="2"/>
  <c r="E34" i="2"/>
  <c r="E33" i="2"/>
  <c r="E37" i="2"/>
  <c r="C41" i="2"/>
  <c r="C37" i="2"/>
  <c r="C33" i="2"/>
  <c r="C29" i="2"/>
  <c r="P42" i="2"/>
  <c r="L42" i="2"/>
  <c r="H42" i="2"/>
  <c r="D42" i="2"/>
  <c r="O41" i="2"/>
  <c r="K41" i="2"/>
  <c r="G41" i="2"/>
  <c r="P39" i="2"/>
  <c r="E39" i="2"/>
  <c r="O38" i="2"/>
  <c r="I38" i="2"/>
  <c r="D38" i="2"/>
  <c r="G37" i="2"/>
  <c r="M35" i="2"/>
  <c r="E35" i="2"/>
  <c r="D34" i="2"/>
  <c r="K33" i="2"/>
  <c r="R32" i="2"/>
  <c r="J32" i="2"/>
  <c r="Q31" i="2"/>
  <c r="I31" i="2"/>
  <c r="O29" i="2"/>
  <c r="E29" i="2"/>
  <c r="F8" i="3"/>
  <c r="F12" i="3"/>
  <c r="F16" i="3"/>
  <c r="F20" i="3"/>
  <c r="F11" i="3"/>
  <c r="F15" i="3"/>
  <c r="F19" i="3"/>
  <c r="F7" i="3"/>
  <c r="L107" i="1"/>
  <c r="L103" i="1"/>
  <c r="L99" i="1"/>
  <c r="P27" i="2"/>
  <c r="P29" i="2"/>
  <c r="P33" i="2"/>
  <c r="P28" i="2"/>
  <c r="P32" i="2"/>
  <c r="P36" i="2"/>
  <c r="L27" i="2"/>
  <c r="L29" i="2"/>
  <c r="L33" i="2"/>
  <c r="L32" i="2"/>
  <c r="L36" i="2"/>
  <c r="H27" i="2"/>
  <c r="H29" i="2"/>
  <c r="H33" i="2"/>
  <c r="H37" i="2"/>
  <c r="H28" i="2"/>
  <c r="H32" i="2"/>
  <c r="H36" i="2"/>
  <c r="D27" i="2"/>
  <c r="D33" i="2"/>
  <c r="D37" i="2"/>
  <c r="D32" i="2"/>
  <c r="D36" i="2"/>
  <c r="D40" i="2"/>
  <c r="C40" i="2"/>
  <c r="C36" i="2"/>
  <c r="C32" i="2"/>
  <c r="O42" i="2"/>
  <c r="K42" i="2"/>
  <c r="G42" i="2"/>
  <c r="D39" i="2"/>
  <c r="H38" i="2"/>
  <c r="L37" i="2"/>
  <c r="L35" i="2"/>
  <c r="D35" i="2"/>
  <c r="K34" i="2"/>
  <c r="P31" i="2"/>
  <c r="H31" i="2"/>
  <c r="O30" i="2"/>
  <c r="G30" i="2"/>
  <c r="D29" i="2"/>
  <c r="AB4" i="4"/>
  <c r="AB18" i="4"/>
  <c r="AB14" i="4"/>
  <c r="AB10" i="4"/>
  <c r="AB6" i="4"/>
  <c r="F9" i="3"/>
  <c r="F13" i="3"/>
  <c r="F17" i="3"/>
  <c r="F21" i="3"/>
  <c r="F10" i="3"/>
  <c r="F14" i="3"/>
  <c r="F18" i="3"/>
  <c r="F22" i="3"/>
  <c r="P82" i="1" l="1"/>
  <c r="P79" i="1"/>
  <c r="P76" i="1"/>
  <c r="P73" i="1"/>
  <c r="P71" i="1"/>
  <c r="O85" i="1"/>
  <c r="O82" i="1"/>
  <c r="O78" i="1"/>
  <c r="O76" i="1"/>
  <c r="O73" i="1"/>
  <c r="O71" i="1"/>
  <c r="N78" i="1"/>
  <c r="N76" i="1"/>
  <c r="N75" i="1"/>
  <c r="N74" i="1"/>
  <c r="N72" i="1"/>
  <c r="N71" i="1"/>
  <c r="N70" i="1"/>
  <c r="P83" i="1"/>
  <c r="P81" i="1"/>
  <c r="P80" i="1"/>
  <c r="P78" i="1"/>
  <c r="P77" i="1"/>
  <c r="P75" i="1"/>
  <c r="P74" i="1"/>
  <c r="P72" i="1"/>
  <c r="P70" i="1"/>
  <c r="O84" i="1"/>
  <c r="O83" i="1"/>
  <c r="O81" i="1"/>
  <c r="O80" i="1"/>
  <c r="O79" i="1"/>
  <c r="O77" i="1"/>
  <c r="O75" i="1"/>
  <c r="O74" i="1"/>
  <c r="O72" i="1"/>
  <c r="O70" i="1"/>
  <c r="N77" i="1"/>
  <c r="N73" i="1"/>
  <c r="E73" i="1"/>
  <c r="E77" i="1"/>
  <c r="R79" i="1"/>
  <c r="R81" i="1"/>
  <c r="R83" i="1"/>
  <c r="R85" i="1"/>
  <c r="I74" i="1"/>
  <c r="I78" i="1"/>
  <c r="M80" i="1"/>
  <c r="M82" i="1"/>
  <c r="M84" i="1"/>
  <c r="F84" i="1"/>
  <c r="T84" i="1" s="1"/>
  <c r="Q78" i="1"/>
  <c r="Q82" i="1"/>
  <c r="M71" i="1"/>
  <c r="M75" i="1"/>
  <c r="F79" i="1"/>
  <c r="F81" i="1"/>
  <c r="N83" i="1"/>
  <c r="Q72" i="1"/>
  <c r="Q77" i="1"/>
  <c r="I82" i="1"/>
  <c r="M70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J78" i="1"/>
  <c r="J77" i="1"/>
  <c r="J76" i="1"/>
  <c r="J75" i="1"/>
  <c r="J74" i="1"/>
  <c r="J73" i="1"/>
  <c r="J72" i="1"/>
  <c r="J71" i="1"/>
  <c r="J70" i="1"/>
  <c r="F75" i="1"/>
  <c r="F74" i="1"/>
  <c r="F73" i="1"/>
  <c r="F72" i="1"/>
  <c r="F71" i="1"/>
  <c r="F70" i="1"/>
  <c r="R44" i="2"/>
  <c r="E71" i="1"/>
  <c r="E75" i="1"/>
  <c r="R78" i="1"/>
  <c r="R80" i="1"/>
  <c r="T80" i="1" s="1"/>
  <c r="R82" i="1"/>
  <c r="R84" i="1"/>
  <c r="I72" i="1"/>
  <c r="I76" i="1"/>
  <c r="T76" i="1" s="1"/>
  <c r="M79" i="1"/>
  <c r="M81" i="1"/>
  <c r="M83" i="1"/>
  <c r="M85" i="1"/>
  <c r="Q70" i="1"/>
  <c r="Q87" i="1" s="1"/>
  <c r="Q80" i="1"/>
  <c r="Q84" i="1"/>
  <c r="M73" i="1"/>
  <c r="M77" i="1"/>
  <c r="F80" i="1"/>
  <c r="N82" i="1"/>
  <c r="N85" i="1"/>
  <c r="Q74" i="1"/>
  <c r="I80" i="1"/>
  <c r="I84" i="1"/>
  <c r="E70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C85" i="1"/>
  <c r="T85" i="1" s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R77" i="1"/>
  <c r="R76" i="1"/>
  <c r="R75" i="1"/>
  <c r="R74" i="1"/>
  <c r="R87" i="1" s="1"/>
  <c r="R73" i="1"/>
  <c r="R72" i="1"/>
  <c r="R71" i="1"/>
  <c r="P44" i="2"/>
  <c r="Q44" i="2"/>
  <c r="G44" i="2"/>
  <c r="O44" i="2"/>
  <c r="J44" i="2"/>
  <c r="C49" i="2" a="1"/>
  <c r="C44" i="2"/>
  <c r="E87" i="1"/>
  <c r="D87" i="1"/>
  <c r="T83" i="1"/>
  <c r="T82" i="1"/>
  <c r="T81" i="1"/>
  <c r="T79" i="1"/>
  <c r="T78" i="1"/>
  <c r="T77" i="1"/>
  <c r="T75" i="1"/>
  <c r="T74" i="1"/>
  <c r="T73" i="1"/>
  <c r="T72" i="1"/>
  <c r="T71" i="1"/>
  <c r="T70" i="1"/>
  <c r="C87" i="1"/>
  <c r="H44" i="2"/>
  <c r="M44" i="2"/>
  <c r="N44" i="2"/>
  <c r="P87" i="1"/>
  <c r="O87" i="1"/>
  <c r="N87" i="1"/>
  <c r="D44" i="2"/>
  <c r="L44" i="2"/>
  <c r="I44" i="2"/>
  <c r="M87" i="1"/>
  <c r="L87" i="1"/>
  <c r="K87" i="1"/>
  <c r="J87" i="1"/>
  <c r="E44" i="2"/>
  <c r="K44" i="2"/>
  <c r="F44" i="2"/>
  <c r="I87" i="1"/>
  <c r="H87" i="1"/>
  <c r="G87" i="1"/>
  <c r="F87" i="1"/>
  <c r="C49" i="2" l="1"/>
  <c r="G49" i="2"/>
  <c r="K49" i="2"/>
  <c r="O49" i="2"/>
  <c r="C50" i="2"/>
  <c r="G50" i="2"/>
  <c r="K50" i="2"/>
  <c r="O50" i="2"/>
  <c r="C51" i="2"/>
  <c r="G51" i="2"/>
  <c r="K51" i="2"/>
  <c r="O51" i="2"/>
  <c r="C52" i="2"/>
  <c r="G52" i="2"/>
  <c r="K52" i="2"/>
  <c r="O52" i="2"/>
  <c r="C53" i="2"/>
  <c r="G53" i="2"/>
  <c r="K53" i="2"/>
  <c r="O53" i="2"/>
  <c r="C54" i="2"/>
  <c r="G54" i="2"/>
  <c r="K54" i="2"/>
  <c r="O54" i="2"/>
  <c r="C55" i="2"/>
  <c r="G55" i="2"/>
  <c r="K55" i="2"/>
  <c r="O55" i="2"/>
  <c r="C56" i="2"/>
  <c r="G56" i="2"/>
  <c r="K56" i="2"/>
  <c r="O56" i="2"/>
  <c r="C57" i="2"/>
  <c r="G57" i="2"/>
  <c r="K57" i="2"/>
  <c r="O57" i="2"/>
  <c r="C58" i="2"/>
  <c r="G58" i="2"/>
  <c r="K58" i="2"/>
  <c r="O58" i="2"/>
  <c r="C59" i="2"/>
  <c r="G59" i="2"/>
  <c r="K59" i="2"/>
  <c r="O59" i="2"/>
  <c r="C60" i="2"/>
  <c r="G60" i="2"/>
  <c r="K60" i="2"/>
  <c r="O60" i="2"/>
  <c r="C61" i="2"/>
  <c r="G61" i="2"/>
  <c r="K61" i="2"/>
  <c r="O61" i="2"/>
  <c r="C62" i="2"/>
  <c r="G62" i="2"/>
  <c r="K62" i="2"/>
  <c r="O62" i="2"/>
  <c r="C63" i="2"/>
  <c r="G63" i="2"/>
  <c r="K63" i="2"/>
  <c r="O63" i="2"/>
  <c r="C64" i="2"/>
  <c r="G64" i="2"/>
  <c r="K64" i="2"/>
  <c r="O64" i="2"/>
  <c r="D49" i="2"/>
  <c r="H49" i="2"/>
  <c r="L49" i="2"/>
  <c r="P49" i="2"/>
  <c r="D50" i="2"/>
  <c r="H50" i="2"/>
  <c r="L50" i="2"/>
  <c r="P50" i="2"/>
  <c r="D51" i="2"/>
  <c r="H51" i="2"/>
  <c r="L51" i="2"/>
  <c r="P51" i="2"/>
  <c r="D52" i="2"/>
  <c r="H52" i="2"/>
  <c r="L52" i="2"/>
  <c r="P52" i="2"/>
  <c r="D53" i="2"/>
  <c r="H53" i="2"/>
  <c r="L53" i="2"/>
  <c r="P53" i="2"/>
  <c r="D54" i="2"/>
  <c r="H54" i="2"/>
  <c r="L54" i="2"/>
  <c r="P54" i="2"/>
  <c r="D55" i="2"/>
  <c r="H55" i="2"/>
  <c r="L55" i="2"/>
  <c r="P55" i="2"/>
  <c r="D56" i="2"/>
  <c r="H56" i="2"/>
  <c r="L56" i="2"/>
  <c r="P56" i="2"/>
  <c r="D57" i="2"/>
  <c r="H57" i="2"/>
  <c r="L57" i="2"/>
  <c r="P57" i="2"/>
  <c r="D58" i="2"/>
  <c r="H58" i="2"/>
  <c r="L58" i="2"/>
  <c r="P58" i="2"/>
  <c r="D59" i="2"/>
  <c r="H59" i="2"/>
  <c r="L59" i="2"/>
  <c r="P59" i="2"/>
  <c r="D60" i="2"/>
  <c r="H60" i="2"/>
  <c r="L60" i="2"/>
  <c r="P60" i="2"/>
  <c r="D61" i="2"/>
  <c r="H61" i="2"/>
  <c r="L61" i="2"/>
  <c r="P61" i="2"/>
  <c r="D62" i="2"/>
  <c r="H62" i="2"/>
  <c r="L62" i="2"/>
  <c r="P62" i="2"/>
  <c r="D63" i="2"/>
  <c r="H63" i="2"/>
  <c r="L63" i="2"/>
  <c r="P63" i="2"/>
  <c r="D64" i="2"/>
  <c r="H64" i="2"/>
  <c r="L64" i="2"/>
  <c r="P64" i="2"/>
  <c r="E49" i="2"/>
  <c r="M49" i="2"/>
  <c r="E50" i="2"/>
  <c r="M50" i="2"/>
  <c r="E51" i="2"/>
  <c r="M51" i="2"/>
  <c r="E52" i="2"/>
  <c r="M52" i="2"/>
  <c r="E53" i="2"/>
  <c r="M53" i="2"/>
  <c r="E54" i="2"/>
  <c r="M54" i="2"/>
  <c r="E55" i="2"/>
  <c r="M55" i="2"/>
  <c r="E56" i="2"/>
  <c r="M56" i="2"/>
  <c r="E57" i="2"/>
  <c r="M57" i="2"/>
  <c r="E58" i="2"/>
  <c r="M58" i="2"/>
  <c r="E59" i="2"/>
  <c r="M59" i="2"/>
  <c r="E60" i="2"/>
  <c r="M60" i="2"/>
  <c r="E61" i="2"/>
  <c r="M61" i="2"/>
  <c r="E62" i="2"/>
  <c r="M62" i="2"/>
  <c r="E63" i="2"/>
  <c r="M63" i="2"/>
  <c r="E64" i="2"/>
  <c r="M64" i="2"/>
  <c r="F49" i="2"/>
  <c r="N49" i="2"/>
  <c r="F50" i="2"/>
  <c r="N50" i="2"/>
  <c r="F51" i="2"/>
  <c r="N51" i="2"/>
  <c r="F52" i="2"/>
  <c r="N52" i="2"/>
  <c r="F53" i="2"/>
  <c r="N53" i="2"/>
  <c r="F54" i="2"/>
  <c r="N54" i="2"/>
  <c r="F55" i="2"/>
  <c r="N55" i="2"/>
  <c r="F56" i="2"/>
  <c r="N56" i="2"/>
  <c r="F57" i="2"/>
  <c r="N57" i="2"/>
  <c r="F58" i="2"/>
  <c r="N58" i="2"/>
  <c r="F59" i="2"/>
  <c r="N59" i="2"/>
  <c r="F60" i="2"/>
  <c r="N60" i="2"/>
  <c r="F61" i="2"/>
  <c r="N61" i="2"/>
  <c r="F62" i="2"/>
  <c r="N62" i="2"/>
  <c r="F63" i="2"/>
  <c r="N63" i="2"/>
  <c r="F64" i="2"/>
  <c r="N64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J49" i="2"/>
  <c r="J50" i="2"/>
  <c r="J51" i="2"/>
  <c r="J52" i="2"/>
  <c r="J54" i="2"/>
  <c r="J55" i="2"/>
  <c r="J57" i="2"/>
  <c r="J58" i="2"/>
  <c r="J60" i="2"/>
  <c r="J62" i="2"/>
  <c r="J64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J53" i="2"/>
  <c r="J56" i="2"/>
  <c r="J59" i="2"/>
  <c r="J61" i="2"/>
  <c r="J63" i="2"/>
</calcChain>
</file>

<file path=xl/sharedStrings.xml><?xml version="1.0" encoding="utf-8"?>
<sst xmlns="http://schemas.openxmlformats.org/spreadsheetml/2006/main" count="619" uniqueCount="122">
  <si>
    <t>A1</t>
  </si>
  <si>
    <t>A1</t>
    <phoneticPr fontId="2" type="noConversion"/>
  </si>
  <si>
    <t>A2</t>
  </si>
  <si>
    <t>A2</t>
    <phoneticPr fontId="2" type="noConversion"/>
  </si>
  <si>
    <t>A3</t>
  </si>
  <si>
    <t>A4</t>
  </si>
  <si>
    <t>A5</t>
  </si>
  <si>
    <t>B1</t>
  </si>
  <si>
    <t>B1</t>
    <phoneticPr fontId="2" type="noConversion"/>
  </si>
  <si>
    <t>B2</t>
  </si>
  <si>
    <t>B2</t>
    <phoneticPr fontId="2" type="noConversion"/>
  </si>
  <si>
    <t>B3</t>
  </si>
  <si>
    <t>B4</t>
  </si>
  <si>
    <t>C1</t>
  </si>
  <si>
    <t>C1</t>
    <phoneticPr fontId="2" type="noConversion"/>
  </si>
  <si>
    <t>C2</t>
  </si>
  <si>
    <t>C2</t>
    <phoneticPr fontId="2" type="noConversion"/>
  </si>
  <si>
    <t>C3</t>
  </si>
  <si>
    <t>C3</t>
    <phoneticPr fontId="2" type="noConversion"/>
  </si>
  <si>
    <t>C4</t>
  </si>
  <si>
    <t>C4</t>
    <phoneticPr fontId="2" type="noConversion"/>
  </si>
  <si>
    <t>D1</t>
  </si>
  <si>
    <t>D1</t>
    <phoneticPr fontId="2" type="noConversion"/>
  </si>
  <si>
    <t>D2</t>
  </si>
  <si>
    <t>D2</t>
    <phoneticPr fontId="2" type="noConversion"/>
  </si>
  <si>
    <t>D3</t>
  </si>
  <si>
    <t>D3</t>
    <phoneticPr fontId="2" type="noConversion"/>
  </si>
  <si>
    <t xml:space="preserve"> step 1</t>
    <phoneticPr fontId="2" type="noConversion"/>
  </si>
  <si>
    <t>整合產生直接影響矩陣(事前整合取平均)Z</t>
    <phoneticPr fontId="2" type="noConversion"/>
  </si>
  <si>
    <t>sum</t>
    <phoneticPr fontId="2" type="noConversion"/>
  </si>
  <si>
    <t>sum</t>
    <phoneticPr fontId="2" type="noConversion"/>
  </si>
  <si>
    <t>max</t>
    <phoneticPr fontId="2" type="noConversion"/>
  </si>
  <si>
    <t>step 2</t>
    <phoneticPr fontId="2" type="noConversion"/>
  </si>
  <si>
    <t>正規化直接影響矩陣</t>
    <phoneticPr fontId="2" type="noConversion"/>
  </si>
  <si>
    <t>X</t>
    <phoneticPr fontId="2" type="noConversion"/>
  </si>
  <si>
    <t>step 3</t>
    <phoneticPr fontId="2" type="noConversion"/>
  </si>
  <si>
    <r>
      <t>計算 T=X(I-X)</t>
    </r>
    <r>
      <rPr>
        <vertAlign val="superscript"/>
        <sz val="12"/>
        <color theme="1"/>
        <rFont val="Calibri"/>
        <family val="1"/>
        <charset val="136"/>
        <scheme val="minor"/>
      </rPr>
      <t>-1</t>
    </r>
    <phoneticPr fontId="2" type="noConversion"/>
  </si>
  <si>
    <t>I</t>
    <phoneticPr fontId="2" type="noConversion"/>
  </si>
  <si>
    <t>產生總影響矩陣T</t>
    <phoneticPr fontId="2" type="noConversion"/>
  </si>
  <si>
    <t>T</t>
    <phoneticPr fontId="2" type="noConversion"/>
  </si>
  <si>
    <t>Sum R</t>
    <phoneticPr fontId="2" type="noConversion"/>
  </si>
  <si>
    <t>Sum D</t>
    <phoneticPr fontId="2" type="noConversion"/>
  </si>
  <si>
    <t>列的和(D)</t>
    <phoneticPr fontId="2" type="noConversion"/>
  </si>
  <si>
    <t>行的和 ®</t>
    <phoneticPr fontId="2" type="noConversion"/>
  </si>
  <si>
    <t>重要度(D+R)</t>
    <phoneticPr fontId="2" type="noConversion"/>
  </si>
  <si>
    <t>關連(原因)度(D-R)</t>
    <phoneticPr fontId="2" type="noConversion"/>
  </si>
  <si>
    <t>RANK (D+R)</t>
    <phoneticPr fontId="2" type="noConversion"/>
  </si>
  <si>
    <t>A1</t>
    <phoneticPr fontId="2" type="noConversion"/>
  </si>
  <si>
    <t>B1</t>
    <phoneticPr fontId="2" type="noConversion"/>
  </si>
  <si>
    <t>B2</t>
    <phoneticPr fontId="2" type="noConversion"/>
  </si>
  <si>
    <t>C2</t>
    <phoneticPr fontId="2" type="noConversion"/>
  </si>
  <si>
    <t>D3</t>
    <phoneticPr fontId="2" type="noConversion"/>
  </si>
  <si>
    <t>Dematel-based ANP</t>
    <phoneticPr fontId="2" type="noConversion"/>
  </si>
  <si>
    <t>step 1</t>
    <phoneticPr fontId="2" type="noConversion"/>
  </si>
  <si>
    <t>以dematel總影響矩陣(T)做為ANP未加權超級矩陣</t>
    <phoneticPr fontId="2" type="noConversion"/>
  </si>
  <si>
    <t>sum</t>
    <phoneticPr fontId="2" type="noConversion"/>
  </si>
  <si>
    <t>step 2</t>
  </si>
  <si>
    <t>產生加權(使加總等於一)超級矩陣</t>
  </si>
  <si>
    <t>step 3</t>
    <phoneticPr fontId="2" type="noConversion"/>
  </si>
  <si>
    <t>依照馬可夫鏈原理產生極限超級矩陣</t>
    <phoneticPr fontId="2" type="noConversion"/>
  </si>
  <si>
    <t>Step 4</t>
    <phoneticPr fontId="2" type="noConversion"/>
  </si>
  <si>
    <t>說明個準則權重</t>
    <phoneticPr fontId="2" type="noConversion"/>
  </si>
  <si>
    <t xml:space="preserve"> weight</t>
    <phoneticPr fontId="2" type="noConversion"/>
  </si>
  <si>
    <t>Ranking</t>
    <phoneticPr fontId="2" type="noConversion"/>
  </si>
  <si>
    <t>重要度整合</t>
    <phoneticPr fontId="2" type="noConversion"/>
  </si>
  <si>
    <t>DEMATEL</t>
    <phoneticPr fontId="2" type="noConversion"/>
  </si>
  <si>
    <t>overall ranking</t>
  </si>
  <si>
    <t>A2</t>
    <phoneticPr fontId="2" type="noConversion"/>
  </si>
  <si>
    <t>A3</t>
    <phoneticPr fontId="2" type="noConversion"/>
  </si>
  <si>
    <t>A4</t>
    <phoneticPr fontId="2" type="noConversion"/>
  </si>
  <si>
    <t>A5</t>
    <phoneticPr fontId="2" type="noConversion"/>
  </si>
  <si>
    <t>B1</t>
    <phoneticPr fontId="2" type="noConversion"/>
  </si>
  <si>
    <t>B2</t>
    <phoneticPr fontId="2" type="noConversion"/>
  </si>
  <si>
    <t>B3</t>
    <phoneticPr fontId="2" type="noConversion"/>
  </si>
  <si>
    <t>B4</t>
    <phoneticPr fontId="2" type="noConversion"/>
  </si>
  <si>
    <t>C1</t>
    <phoneticPr fontId="2" type="noConversion"/>
  </si>
  <si>
    <t>C2</t>
    <phoneticPr fontId="2" type="noConversion"/>
  </si>
  <si>
    <t>C3</t>
    <phoneticPr fontId="2" type="noConversion"/>
  </si>
  <si>
    <t>C4</t>
    <phoneticPr fontId="2" type="noConversion"/>
  </si>
  <si>
    <t>D1</t>
    <phoneticPr fontId="2" type="noConversion"/>
  </si>
  <si>
    <t>D2</t>
    <phoneticPr fontId="2" type="noConversion"/>
  </si>
  <si>
    <t>D3</t>
    <phoneticPr fontId="2" type="noConversion"/>
  </si>
  <si>
    <t>A1</t>
    <phoneticPr fontId="2" type="noConversion"/>
  </si>
  <si>
    <t>D</t>
    <phoneticPr fontId="2" type="noConversion"/>
  </si>
  <si>
    <t>R</t>
    <phoneticPr fontId="2" type="noConversion"/>
  </si>
  <si>
    <t>D+R</t>
    <phoneticPr fontId="2" type="noConversion"/>
  </si>
  <si>
    <t>D-R</t>
    <phoneticPr fontId="2" type="noConversion"/>
  </si>
  <si>
    <t>Rank</t>
    <phoneticPr fontId="2" type="noConversion"/>
  </si>
  <si>
    <t>dematel : total</t>
    <phoneticPr fontId="2" type="noConversion"/>
  </si>
  <si>
    <t>limited supermatrix</t>
    <phoneticPr fontId="2" type="noConversion"/>
  </si>
  <si>
    <t>weighted supermatrix</t>
    <phoneticPr fontId="2" type="noConversion"/>
  </si>
  <si>
    <t>Sum of rankings</t>
  </si>
  <si>
    <t>Sum of rankings</t>
    <phoneticPr fontId="2" type="noConversion"/>
  </si>
  <si>
    <t>Overall rankings</t>
  </si>
  <si>
    <t>Overall rankings</t>
    <phoneticPr fontId="2" type="noConversion"/>
  </si>
  <si>
    <t>DANP</t>
  </si>
  <si>
    <t>DANP</t>
    <phoneticPr fontId="2" type="noConversion"/>
  </si>
  <si>
    <t>DEMATEL</t>
  </si>
  <si>
    <t>(A1) Customer orientation</t>
  </si>
  <si>
    <t>(A2) Articulateness</t>
  </si>
  <si>
    <t>(A3) Selling attitude</t>
  </si>
  <si>
    <t>(A4) Politeness</t>
  </si>
  <si>
    <t>(A5) Friendliness</t>
  </si>
  <si>
    <t>(B1) Responsiveness</t>
  </si>
  <si>
    <t>(B2) Product  familiarity</t>
  </si>
  <si>
    <t>(B3) Work experience</t>
  </si>
  <si>
    <t>(B4) Domain knowledge</t>
  </si>
  <si>
    <t>(C1) Punctuality</t>
  </si>
  <si>
    <t>(C2) Working attitude</t>
  </si>
  <si>
    <t xml:space="preserve">(C3) Flexibility </t>
  </si>
  <si>
    <t>(C4) Enthusiasm</t>
  </si>
  <si>
    <t>(D1) Appearance</t>
  </si>
  <si>
    <t>(D2) Proper outfit</t>
  </si>
  <si>
    <t>(D3) Smiling face</t>
  </si>
  <si>
    <t>Criteria</t>
    <phoneticPr fontId="2" type="noConversion"/>
  </si>
  <si>
    <t>total influencial matrix</t>
    <phoneticPr fontId="2" type="noConversion"/>
  </si>
  <si>
    <t>只留  排序後的關鍵因素</t>
    <phoneticPr fontId="2" type="noConversion"/>
  </si>
  <si>
    <r>
      <rPr>
        <b/>
        <sz val="10"/>
        <color theme="1"/>
        <rFont val="新細明體"/>
        <family val="2"/>
        <charset val="136"/>
      </rPr>
      <t>找出每行最大就是影響那行因素最多的</t>
    </r>
    <phoneticPr fontId="2" type="noConversion"/>
  </si>
  <si>
    <t>再將每個影響化箭頭</t>
    <phoneticPr fontId="2" type="noConversion"/>
  </si>
  <si>
    <t>就找出因果圖</t>
    <phoneticPr fontId="2" type="noConversion"/>
  </si>
  <si>
    <r>
      <t>****T= X(I-X)</t>
    </r>
    <r>
      <rPr>
        <vertAlign val="superscript"/>
        <sz val="12"/>
        <color theme="1"/>
        <rFont val="Calibri"/>
        <family val="1"/>
        <charset val="136"/>
        <scheme val="minor"/>
      </rPr>
      <t>-1</t>
    </r>
    <r>
      <rPr>
        <sz val="12"/>
        <color theme="1"/>
        <rFont val="Calibri"/>
        <family val="2"/>
        <charset val="136"/>
        <scheme val="minor"/>
      </rPr>
      <t>, 用函數Mmult、Minverse, enter, mark 全區， mark 命令列，按 CTRL + SHIFT + ENTER</t>
    </r>
    <phoneticPr fontId="2" type="noConversion"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</si>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</sst>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0_);[Red]\(0.0000\)"/>
    <numFmt numFmtId="166" formatCode="0.0000_ ;[Red]\-0.0000\ "/>
    <numFmt numFmtId="167" formatCode="0.00000_ "/>
    <numFmt numFmtId="168" formatCode="0_);[Red]\(0\)"/>
    <numFmt numFmtId="169" formatCode="0.00_ "/>
    <numFmt numFmtId="170" formatCode="0.000_);[Red]\(0.000\)"/>
    <numFmt numFmtId="171" formatCode="0.000_ ;[Red]\-0.000\ "/>
    <numFmt numFmtId="172" formatCode="0.00000_ ;[Red]\-0.00000\ "/>
  </numFmts>
  <fonts count="14">
    <font>
      <sz val="12"/>
      <color theme="1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12"/>
      <color rgb="FFFF0000"/>
      <name val="Calibri"/>
      <family val="1"/>
      <charset val="136"/>
      <scheme val="minor"/>
    </font>
    <font>
      <vertAlign val="superscript"/>
      <sz val="12"/>
      <color theme="1"/>
      <name val="Calibri"/>
      <family val="1"/>
      <charset val="136"/>
      <scheme val="minor"/>
    </font>
    <font>
      <sz val="12"/>
      <name val="Calibri"/>
      <family val="2"/>
      <charset val="136"/>
      <scheme val="minor"/>
    </font>
    <font>
      <sz val="20"/>
      <color theme="1"/>
      <name val="標楷體"/>
      <family val="4"/>
      <charset val="136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新細明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2" borderId="0" xfId="0" applyFill="1" applyBorder="1">
      <alignment vertical="center"/>
    </xf>
    <xf numFmtId="0" fontId="0" fillId="0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0" xfId="0" applyFill="1">
      <alignment vertical="center"/>
    </xf>
    <xf numFmtId="0" fontId="0" fillId="2" borderId="3" xfId="0" applyFill="1" applyBorder="1">
      <alignment vertical="center"/>
    </xf>
    <xf numFmtId="164" fontId="0" fillId="0" borderId="2" xfId="0" applyNumberFormat="1" applyBorder="1">
      <alignment vertical="center"/>
    </xf>
    <xf numFmtId="165" fontId="0" fillId="0" borderId="2" xfId="0" applyNumberFormat="1" applyBorder="1">
      <alignment vertical="center"/>
    </xf>
    <xf numFmtId="0" fontId="0" fillId="2" borderId="4" xfId="0" applyFill="1" applyBorder="1">
      <alignment vertical="center"/>
    </xf>
    <xf numFmtId="164" fontId="5" fillId="0" borderId="2" xfId="0" applyNumberFormat="1" applyFont="1" applyBorder="1">
      <alignment vertical="center"/>
    </xf>
    <xf numFmtId="0" fontId="0" fillId="0" borderId="2" xfId="0" applyBorder="1">
      <alignment vertical="center"/>
    </xf>
    <xf numFmtId="0" fontId="0" fillId="2" borderId="5" xfId="0" applyFill="1" applyBorder="1">
      <alignment vertical="center"/>
    </xf>
    <xf numFmtId="166" fontId="5" fillId="0" borderId="2" xfId="0" applyNumberFormat="1" applyFont="1" applyFill="1" applyBorder="1">
      <alignment vertical="center"/>
    </xf>
    <xf numFmtId="166" fontId="5" fillId="4" borderId="2" xfId="0" applyNumberFormat="1" applyFont="1" applyFill="1" applyBorder="1">
      <alignment vertical="center"/>
    </xf>
    <xf numFmtId="167" fontId="0" fillId="0" borderId="0" xfId="0" applyNumberFormat="1">
      <alignment vertical="center"/>
    </xf>
    <xf numFmtId="167" fontId="0" fillId="0" borderId="6" xfId="0" applyNumberFormat="1" applyBorder="1">
      <alignment vertical="center"/>
    </xf>
    <xf numFmtId="167" fontId="0" fillId="0" borderId="7" xfId="0" applyNumberFormat="1" applyBorder="1">
      <alignment vertical="center"/>
    </xf>
    <xf numFmtId="167" fontId="0" fillId="0" borderId="8" xfId="0" applyNumberFormat="1" applyBorder="1">
      <alignment vertical="center"/>
    </xf>
    <xf numFmtId="0" fontId="0" fillId="2" borderId="2" xfId="0" applyFill="1" applyBorder="1">
      <alignment vertical="center"/>
    </xf>
    <xf numFmtId="168" fontId="6" fillId="0" borderId="0" xfId="0" applyNumberFormat="1" applyFont="1">
      <alignment vertical="center"/>
    </xf>
    <xf numFmtId="168" fontId="0" fillId="0" borderId="0" xfId="0" applyNumberFormat="1">
      <alignment vertical="center"/>
    </xf>
    <xf numFmtId="168" fontId="0" fillId="2" borderId="2" xfId="0" applyNumberFormat="1" applyFill="1" applyBorder="1">
      <alignment vertical="center"/>
    </xf>
    <xf numFmtId="168" fontId="0" fillId="0" borderId="2" xfId="0" applyNumberFormat="1" applyBorder="1">
      <alignment vertical="center"/>
    </xf>
    <xf numFmtId="0" fontId="0" fillId="4" borderId="0" xfId="0" applyFill="1">
      <alignment vertical="center"/>
    </xf>
    <xf numFmtId="168" fontId="0" fillId="4" borderId="0" xfId="0" applyNumberFormat="1" applyFill="1">
      <alignment vertical="center"/>
    </xf>
    <xf numFmtId="168" fontId="0" fillId="2" borderId="6" xfId="0" applyNumberFormat="1" applyFill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0" fontId="0" fillId="0" borderId="0" xfId="0" applyNumberFormat="1">
      <alignment vertical="center"/>
    </xf>
    <xf numFmtId="17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Fill="1">
      <alignment vertical="center"/>
    </xf>
    <xf numFmtId="0" fontId="9" fillId="2" borderId="2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2" borderId="3" xfId="0" applyFont="1" applyFill="1" applyBorder="1">
      <alignment vertical="center"/>
    </xf>
    <xf numFmtId="170" fontId="10" fillId="0" borderId="2" xfId="0" applyNumberFormat="1" applyFont="1" applyBorder="1">
      <alignment vertical="center"/>
    </xf>
    <xf numFmtId="171" fontId="10" fillId="0" borderId="2" xfId="0" applyNumberFormat="1" applyFont="1" applyBorder="1">
      <alignment vertical="center"/>
    </xf>
    <xf numFmtId="0" fontId="10" fillId="2" borderId="1" xfId="0" applyFont="1" applyFill="1" applyBorder="1">
      <alignment vertical="center"/>
    </xf>
    <xf numFmtId="0" fontId="10" fillId="0" borderId="2" xfId="0" applyFont="1" applyBorder="1" applyAlignment="1">
      <alignment horizontal="center" vertical="center"/>
    </xf>
    <xf numFmtId="171" fontId="11" fillId="0" borderId="14" xfId="0" applyNumberFormat="1" applyFont="1" applyFill="1" applyBorder="1">
      <alignment vertical="center"/>
    </xf>
    <xf numFmtId="0" fontId="10" fillId="2" borderId="4" xfId="0" applyFont="1" applyFill="1" applyBorder="1">
      <alignment vertical="center"/>
    </xf>
    <xf numFmtId="170" fontId="11" fillId="0" borderId="2" xfId="0" applyNumberFormat="1" applyFont="1" applyBorder="1">
      <alignment vertical="center"/>
    </xf>
    <xf numFmtId="0" fontId="10" fillId="2" borderId="9" xfId="0" applyFont="1" applyFill="1" applyBorder="1">
      <alignment vertical="center"/>
    </xf>
    <xf numFmtId="0" fontId="10" fillId="2" borderId="5" xfId="0" applyFont="1" applyFill="1" applyBorder="1">
      <alignment vertical="center"/>
    </xf>
    <xf numFmtId="170" fontId="10" fillId="0" borderId="15" xfId="0" applyNumberFormat="1" applyFont="1" applyBorder="1">
      <alignment vertical="center"/>
    </xf>
    <xf numFmtId="171" fontId="10" fillId="0" borderId="15" xfId="0" applyNumberFormat="1" applyFont="1" applyBorder="1">
      <alignment vertical="center"/>
    </xf>
    <xf numFmtId="0" fontId="10" fillId="2" borderId="10" xfId="0" applyFont="1" applyFill="1" applyBorder="1">
      <alignment vertical="center"/>
    </xf>
    <xf numFmtId="0" fontId="10" fillId="0" borderId="15" xfId="0" applyFont="1" applyBorder="1" applyAlignment="1">
      <alignment horizontal="center" vertical="center"/>
    </xf>
    <xf numFmtId="171" fontId="11" fillId="0" borderId="16" xfId="0" applyNumberFormat="1" applyFont="1" applyFill="1" applyBorder="1">
      <alignment vertical="center"/>
    </xf>
    <xf numFmtId="172" fontId="0" fillId="0" borderId="0" xfId="0" applyNumberFormat="1">
      <alignment vertical="center"/>
    </xf>
    <xf numFmtId="0" fontId="10" fillId="2" borderId="2" xfId="0" applyFont="1" applyFill="1" applyBorder="1">
      <alignment vertical="center"/>
    </xf>
    <xf numFmtId="172" fontId="10" fillId="2" borderId="2" xfId="0" applyNumberFormat="1" applyFont="1" applyFill="1" applyBorder="1">
      <alignment vertical="center"/>
    </xf>
    <xf numFmtId="172" fontId="12" fillId="0" borderId="2" xfId="0" applyNumberFormat="1" applyFont="1" applyBorder="1">
      <alignment vertical="center"/>
    </xf>
    <xf numFmtId="172" fontId="9" fillId="2" borderId="2" xfId="0" applyNumberFormat="1" applyFont="1" applyFill="1" applyBorder="1" applyAlignment="1">
      <alignment horizontal="center" vertical="center"/>
    </xf>
    <xf numFmtId="172" fontId="12" fillId="0" borderId="2" xfId="0" applyNumberFormat="1" applyFont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2" borderId="3" xfId="0" applyFont="1" applyFill="1" applyBorder="1">
      <alignment vertical="center"/>
    </xf>
    <xf numFmtId="0" fontId="3" fillId="4" borderId="0" xfId="0" applyFont="1" applyFill="1">
      <alignment vertical="center"/>
    </xf>
    <xf numFmtId="0" fontId="1" fillId="4" borderId="0" xfId="0" applyFont="1" applyFill="1">
      <alignment vertical="center"/>
    </xf>
    <xf numFmtId="0" fontId="0" fillId="3" borderId="2" xfId="0" applyFill="1" applyBorder="1" applyAlignment="1">
      <alignment horizontal="center" vertical="center"/>
    </xf>
    <xf numFmtId="169" fontId="10" fillId="3" borderId="11" xfId="0" applyNumberFormat="1" applyFont="1" applyFill="1" applyBorder="1" applyAlignment="1">
      <alignment horizontal="center" vertical="center"/>
    </xf>
    <xf numFmtId="169" fontId="10" fillId="3" borderId="12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15</xdr:row>
      <xdr:rowOff>0</xdr:rowOff>
    </xdr:from>
    <xdr:to>
      <xdr:col>11</xdr:col>
      <xdr:colOff>542290</xdr:colOff>
      <xdr:row>34</xdr:row>
      <xdr:rowOff>52070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343EB9C-8CA3-469C-B39B-36FDF9054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2971800"/>
          <a:ext cx="4565650" cy="381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09"/>
  <sheetViews>
    <sheetView topLeftCell="A103" workbookViewId="0">
      <selection activeCell="F74" sqref="F74"/>
    </sheetView>
  </sheetViews>
  <sheetFormatPr defaultRowHeight="15.6"/>
  <sheetData>
    <row r="2" spans="1:20">
      <c r="A2" t="s">
        <v>27</v>
      </c>
      <c r="B2" t="s">
        <v>28</v>
      </c>
    </row>
    <row r="3" spans="1:20">
      <c r="C3" t="s">
        <v>1</v>
      </c>
      <c r="D3" t="s">
        <v>3</v>
      </c>
      <c r="E3" t="s">
        <v>4</v>
      </c>
      <c r="F3" t="s">
        <v>5</v>
      </c>
      <c r="G3" t="s">
        <v>6</v>
      </c>
      <c r="H3" t="s">
        <v>8</v>
      </c>
      <c r="I3" t="s">
        <v>10</v>
      </c>
      <c r="J3" t="s">
        <v>11</v>
      </c>
      <c r="K3" t="s">
        <v>12</v>
      </c>
      <c r="L3" t="s">
        <v>14</v>
      </c>
      <c r="M3" t="s">
        <v>16</v>
      </c>
      <c r="N3" t="s">
        <v>18</v>
      </c>
      <c r="O3" t="s">
        <v>20</v>
      </c>
      <c r="P3" t="s">
        <v>22</v>
      </c>
      <c r="Q3" t="s">
        <v>24</v>
      </c>
      <c r="R3" t="s">
        <v>26</v>
      </c>
      <c r="T3" t="s">
        <v>30</v>
      </c>
    </row>
    <row r="4" spans="1:20">
      <c r="B4" t="s">
        <v>1</v>
      </c>
      <c r="C4">
        <v>0</v>
      </c>
      <c r="D4">
        <v>1</v>
      </c>
      <c r="E4">
        <v>2</v>
      </c>
      <c r="F4">
        <v>1.25</v>
      </c>
      <c r="G4">
        <v>1.5</v>
      </c>
      <c r="H4">
        <v>1.5</v>
      </c>
      <c r="I4">
        <v>1.75</v>
      </c>
      <c r="J4">
        <v>1</v>
      </c>
      <c r="K4">
        <v>1.5</v>
      </c>
      <c r="L4">
        <v>1.5</v>
      </c>
      <c r="M4">
        <v>2</v>
      </c>
      <c r="N4">
        <v>1.75</v>
      </c>
      <c r="O4">
        <v>1.5</v>
      </c>
      <c r="P4">
        <v>0.75</v>
      </c>
      <c r="Q4">
        <v>1.25</v>
      </c>
      <c r="R4">
        <v>1.5</v>
      </c>
      <c r="T4">
        <f>SUM(C4:R4)</f>
        <v>21.75</v>
      </c>
    </row>
    <row r="5" spans="1:20">
      <c r="B5" t="s">
        <v>3</v>
      </c>
      <c r="C5">
        <v>1</v>
      </c>
      <c r="D5">
        <v>0</v>
      </c>
      <c r="E5">
        <v>1.5</v>
      </c>
      <c r="F5">
        <v>1.5</v>
      </c>
      <c r="G5">
        <v>1.25</v>
      </c>
      <c r="H5">
        <v>1.75</v>
      </c>
      <c r="I5">
        <v>1.75</v>
      </c>
      <c r="J5">
        <v>1</v>
      </c>
      <c r="K5">
        <v>1.5</v>
      </c>
      <c r="L5">
        <v>1</v>
      </c>
      <c r="M5">
        <v>1.75</v>
      </c>
      <c r="N5">
        <v>1.5</v>
      </c>
      <c r="O5">
        <v>1.75</v>
      </c>
      <c r="P5">
        <v>0.75</v>
      </c>
      <c r="Q5">
        <v>1</v>
      </c>
      <c r="R5">
        <v>1.5</v>
      </c>
      <c r="T5">
        <f t="shared" ref="T5:T19" si="0">SUM(C5:R5)</f>
        <v>20.5</v>
      </c>
    </row>
    <row r="6" spans="1:20">
      <c r="B6" t="s">
        <v>4</v>
      </c>
      <c r="C6">
        <v>1.75</v>
      </c>
      <c r="D6">
        <v>1.25</v>
      </c>
      <c r="E6">
        <v>0</v>
      </c>
      <c r="F6">
        <v>1.75</v>
      </c>
      <c r="G6">
        <v>1.75</v>
      </c>
      <c r="H6">
        <v>1.5</v>
      </c>
      <c r="I6">
        <v>1.75</v>
      </c>
      <c r="J6">
        <v>1.5</v>
      </c>
      <c r="K6">
        <v>1.75</v>
      </c>
      <c r="L6">
        <v>1.5</v>
      </c>
      <c r="M6">
        <v>1.75</v>
      </c>
      <c r="N6">
        <v>1.5</v>
      </c>
      <c r="O6">
        <v>1.75</v>
      </c>
      <c r="P6">
        <v>0.5</v>
      </c>
      <c r="Q6">
        <v>1.25</v>
      </c>
      <c r="R6">
        <v>1.75</v>
      </c>
      <c r="T6">
        <f t="shared" si="0"/>
        <v>23</v>
      </c>
    </row>
    <row r="7" spans="1:20">
      <c r="B7" t="s">
        <v>5</v>
      </c>
      <c r="C7">
        <v>1.75</v>
      </c>
      <c r="D7">
        <v>1.5</v>
      </c>
      <c r="E7">
        <v>2</v>
      </c>
      <c r="F7">
        <v>0</v>
      </c>
      <c r="G7">
        <v>1.5</v>
      </c>
      <c r="H7">
        <v>1.5</v>
      </c>
      <c r="I7">
        <v>1.5</v>
      </c>
      <c r="J7">
        <v>1</v>
      </c>
      <c r="K7">
        <v>1</v>
      </c>
      <c r="L7">
        <v>1.25</v>
      </c>
      <c r="M7">
        <v>2</v>
      </c>
      <c r="N7">
        <v>1</v>
      </c>
      <c r="O7">
        <v>1.75</v>
      </c>
      <c r="P7">
        <v>1</v>
      </c>
      <c r="Q7">
        <v>1</v>
      </c>
      <c r="R7">
        <v>1.5</v>
      </c>
      <c r="T7">
        <f t="shared" si="0"/>
        <v>21.25</v>
      </c>
    </row>
    <row r="8" spans="1:20">
      <c r="B8" t="s">
        <v>6</v>
      </c>
      <c r="C8">
        <v>1.5</v>
      </c>
      <c r="D8">
        <v>1.5</v>
      </c>
      <c r="E8">
        <v>1.75</v>
      </c>
      <c r="F8">
        <v>1.75</v>
      </c>
      <c r="G8">
        <v>0</v>
      </c>
      <c r="H8">
        <v>1.5</v>
      </c>
      <c r="I8">
        <v>1.5</v>
      </c>
      <c r="J8">
        <v>0.75</v>
      </c>
      <c r="K8">
        <v>0.75</v>
      </c>
      <c r="L8">
        <v>1.25</v>
      </c>
      <c r="M8">
        <v>1.5</v>
      </c>
      <c r="N8">
        <v>1.25</v>
      </c>
      <c r="O8">
        <v>1.5</v>
      </c>
      <c r="P8">
        <v>0.75</v>
      </c>
      <c r="Q8">
        <v>1</v>
      </c>
      <c r="R8">
        <v>1.75</v>
      </c>
      <c r="T8">
        <f t="shared" si="0"/>
        <v>20</v>
      </c>
    </row>
    <row r="9" spans="1:20">
      <c r="B9" t="s">
        <v>8</v>
      </c>
      <c r="C9">
        <v>1.25</v>
      </c>
      <c r="D9">
        <v>1.5</v>
      </c>
      <c r="E9">
        <v>1.5</v>
      </c>
      <c r="F9">
        <v>1.5</v>
      </c>
      <c r="G9">
        <v>1.5</v>
      </c>
      <c r="H9">
        <v>0</v>
      </c>
      <c r="I9">
        <v>2</v>
      </c>
      <c r="J9">
        <v>1.2</v>
      </c>
      <c r="K9">
        <v>2</v>
      </c>
      <c r="L9">
        <v>0.75</v>
      </c>
      <c r="M9">
        <v>1.5</v>
      </c>
      <c r="N9">
        <v>1.5</v>
      </c>
      <c r="O9">
        <v>1.5</v>
      </c>
      <c r="P9">
        <v>1</v>
      </c>
      <c r="Q9">
        <v>1</v>
      </c>
      <c r="R9">
        <v>1.25</v>
      </c>
      <c r="T9">
        <f t="shared" si="0"/>
        <v>20.95</v>
      </c>
    </row>
    <row r="10" spans="1:20">
      <c r="B10" t="s">
        <v>10</v>
      </c>
      <c r="C10">
        <v>0.75</v>
      </c>
      <c r="D10">
        <v>1.25</v>
      </c>
      <c r="E10">
        <v>1.5</v>
      </c>
      <c r="F10">
        <v>1</v>
      </c>
      <c r="G10">
        <v>1.5</v>
      </c>
      <c r="H10">
        <v>2</v>
      </c>
      <c r="I10">
        <v>0</v>
      </c>
      <c r="J10">
        <v>1.5</v>
      </c>
      <c r="K10">
        <v>1.75</v>
      </c>
      <c r="L10">
        <v>0.75</v>
      </c>
      <c r="M10">
        <v>1.5</v>
      </c>
      <c r="N10">
        <v>1.5</v>
      </c>
      <c r="O10">
        <v>1.5</v>
      </c>
      <c r="P10">
        <v>0.5</v>
      </c>
      <c r="Q10">
        <v>1.25</v>
      </c>
      <c r="R10">
        <v>1</v>
      </c>
      <c r="T10">
        <f t="shared" si="0"/>
        <v>19.25</v>
      </c>
    </row>
    <row r="11" spans="1:20">
      <c r="B11" t="s">
        <v>11</v>
      </c>
      <c r="C11">
        <v>1</v>
      </c>
      <c r="D11">
        <v>1.5</v>
      </c>
      <c r="E11">
        <v>1.5</v>
      </c>
      <c r="F11">
        <v>0.75</v>
      </c>
      <c r="G11">
        <v>1</v>
      </c>
      <c r="H11">
        <v>1.5</v>
      </c>
      <c r="I11">
        <v>1.25</v>
      </c>
      <c r="J11">
        <v>0</v>
      </c>
      <c r="K11">
        <v>1.5</v>
      </c>
      <c r="L11">
        <v>1</v>
      </c>
      <c r="M11">
        <v>1.25</v>
      </c>
      <c r="N11">
        <v>1.25</v>
      </c>
      <c r="O11">
        <v>1.25</v>
      </c>
      <c r="P11">
        <v>0.25</v>
      </c>
      <c r="Q11">
        <v>1</v>
      </c>
      <c r="R11">
        <v>0.75</v>
      </c>
      <c r="T11">
        <f t="shared" si="0"/>
        <v>16.75</v>
      </c>
    </row>
    <row r="12" spans="1:20">
      <c r="B12" t="s">
        <v>12</v>
      </c>
      <c r="C12">
        <v>1.5</v>
      </c>
      <c r="D12">
        <v>1.25</v>
      </c>
      <c r="E12">
        <v>1.5</v>
      </c>
      <c r="F12">
        <v>1.25</v>
      </c>
      <c r="G12">
        <v>1.25</v>
      </c>
      <c r="H12">
        <v>1.75</v>
      </c>
      <c r="I12">
        <v>1.75</v>
      </c>
      <c r="J12">
        <v>1</v>
      </c>
      <c r="K12">
        <v>0</v>
      </c>
      <c r="L12">
        <v>0.75</v>
      </c>
      <c r="M12">
        <v>1.5</v>
      </c>
      <c r="N12">
        <v>1.25</v>
      </c>
      <c r="O12">
        <v>1.5</v>
      </c>
      <c r="P12">
        <v>0.5</v>
      </c>
      <c r="Q12">
        <v>0.75</v>
      </c>
      <c r="R12">
        <v>0.75</v>
      </c>
      <c r="T12">
        <f t="shared" si="0"/>
        <v>18.25</v>
      </c>
    </row>
    <row r="13" spans="1:20">
      <c r="B13" t="s">
        <v>14</v>
      </c>
      <c r="C13">
        <v>1.5</v>
      </c>
      <c r="D13">
        <v>1</v>
      </c>
      <c r="E13">
        <v>1.5</v>
      </c>
      <c r="F13">
        <v>1</v>
      </c>
      <c r="G13">
        <v>0.5</v>
      </c>
      <c r="H13">
        <v>1</v>
      </c>
      <c r="I13">
        <v>0.75</v>
      </c>
      <c r="J13">
        <v>0.5</v>
      </c>
      <c r="K13">
        <v>0.5</v>
      </c>
      <c r="L13">
        <v>0</v>
      </c>
      <c r="M13">
        <v>1.75</v>
      </c>
      <c r="N13">
        <v>1</v>
      </c>
      <c r="O13">
        <v>1.25</v>
      </c>
      <c r="P13">
        <v>0.5</v>
      </c>
      <c r="Q13">
        <v>0.5</v>
      </c>
      <c r="R13">
        <v>0.5</v>
      </c>
      <c r="T13">
        <f t="shared" si="0"/>
        <v>13.75</v>
      </c>
    </row>
    <row r="14" spans="1:20">
      <c r="B14" t="s">
        <v>16</v>
      </c>
      <c r="C14">
        <v>2</v>
      </c>
      <c r="D14">
        <v>1.5</v>
      </c>
      <c r="E14">
        <v>1.5</v>
      </c>
      <c r="F14">
        <v>1.75</v>
      </c>
      <c r="G14">
        <v>1.5</v>
      </c>
      <c r="H14">
        <v>1.75</v>
      </c>
      <c r="I14">
        <v>2</v>
      </c>
      <c r="J14">
        <v>0.5</v>
      </c>
      <c r="K14">
        <v>1.5</v>
      </c>
      <c r="L14">
        <v>2</v>
      </c>
      <c r="M14">
        <v>0</v>
      </c>
      <c r="N14">
        <v>1.5</v>
      </c>
      <c r="O14">
        <v>1.75</v>
      </c>
      <c r="P14">
        <v>0.5</v>
      </c>
      <c r="Q14">
        <v>1.75</v>
      </c>
      <c r="R14">
        <v>1.5</v>
      </c>
      <c r="T14">
        <f t="shared" si="0"/>
        <v>23</v>
      </c>
    </row>
    <row r="15" spans="1:20">
      <c r="B15" t="s">
        <v>18</v>
      </c>
      <c r="C15">
        <v>1.5</v>
      </c>
      <c r="D15">
        <v>1.25</v>
      </c>
      <c r="E15">
        <v>1.5</v>
      </c>
      <c r="F15">
        <v>1.5</v>
      </c>
      <c r="G15">
        <v>1</v>
      </c>
      <c r="H15">
        <v>1.5</v>
      </c>
      <c r="I15">
        <v>1.5</v>
      </c>
      <c r="J15">
        <v>0.5</v>
      </c>
      <c r="K15">
        <v>1</v>
      </c>
      <c r="L15">
        <v>1.25</v>
      </c>
      <c r="M15">
        <v>1.75</v>
      </c>
      <c r="N15">
        <v>0</v>
      </c>
      <c r="O15">
        <v>1.5</v>
      </c>
      <c r="P15">
        <v>0.75</v>
      </c>
      <c r="Q15">
        <v>1.25</v>
      </c>
      <c r="R15">
        <v>1</v>
      </c>
      <c r="T15">
        <f t="shared" si="0"/>
        <v>18.75</v>
      </c>
    </row>
    <row r="16" spans="1:20">
      <c r="B16" t="s">
        <v>20</v>
      </c>
      <c r="C16">
        <v>1.75</v>
      </c>
      <c r="D16">
        <v>1.5</v>
      </c>
      <c r="E16">
        <v>1.75</v>
      </c>
      <c r="F16">
        <v>1.5</v>
      </c>
      <c r="G16">
        <v>1.5</v>
      </c>
      <c r="H16">
        <v>1.75</v>
      </c>
      <c r="I16">
        <v>1.75</v>
      </c>
      <c r="J16">
        <v>1.25</v>
      </c>
      <c r="K16">
        <v>1.75</v>
      </c>
      <c r="L16">
        <v>1</v>
      </c>
      <c r="M16">
        <v>1.75</v>
      </c>
      <c r="N16">
        <v>1.25</v>
      </c>
      <c r="O16">
        <v>0</v>
      </c>
      <c r="P16">
        <v>0.5</v>
      </c>
      <c r="Q16">
        <v>1</v>
      </c>
      <c r="R16">
        <v>1.25</v>
      </c>
      <c r="T16">
        <f t="shared" si="0"/>
        <v>21.25</v>
      </c>
    </row>
    <row r="17" spans="1:21">
      <c r="B17" t="s">
        <v>22</v>
      </c>
      <c r="C17">
        <v>0.75</v>
      </c>
      <c r="D17">
        <v>1</v>
      </c>
      <c r="E17">
        <v>1.25</v>
      </c>
      <c r="F17">
        <v>1</v>
      </c>
      <c r="G17">
        <v>1</v>
      </c>
      <c r="H17">
        <v>1.25</v>
      </c>
      <c r="I17">
        <v>1</v>
      </c>
      <c r="J17">
        <v>0.75</v>
      </c>
      <c r="K17">
        <v>1.25</v>
      </c>
      <c r="L17">
        <v>1.25</v>
      </c>
      <c r="M17">
        <v>1.25</v>
      </c>
      <c r="N17">
        <v>1.25</v>
      </c>
      <c r="O17">
        <v>1.25</v>
      </c>
      <c r="P17">
        <v>0</v>
      </c>
      <c r="Q17">
        <v>0.75</v>
      </c>
      <c r="R17">
        <v>0.75</v>
      </c>
      <c r="T17">
        <f t="shared" si="0"/>
        <v>15.75</v>
      </c>
    </row>
    <row r="18" spans="1:21">
      <c r="B18" t="s">
        <v>24</v>
      </c>
      <c r="C18">
        <v>0.75</v>
      </c>
      <c r="D18">
        <v>0.5</v>
      </c>
      <c r="E18">
        <v>1.25</v>
      </c>
      <c r="F18">
        <v>1.25</v>
      </c>
      <c r="G18">
        <v>1</v>
      </c>
      <c r="H18">
        <v>1</v>
      </c>
      <c r="I18">
        <v>1.25</v>
      </c>
      <c r="J18">
        <v>0.75</v>
      </c>
      <c r="K18">
        <v>1.25</v>
      </c>
      <c r="L18">
        <v>0.75</v>
      </c>
      <c r="M18">
        <v>1.5</v>
      </c>
      <c r="N18">
        <v>1.25</v>
      </c>
      <c r="O18">
        <v>1</v>
      </c>
      <c r="P18">
        <v>1</v>
      </c>
      <c r="Q18">
        <v>0</v>
      </c>
      <c r="R18">
        <v>1.25</v>
      </c>
      <c r="T18">
        <f t="shared" si="0"/>
        <v>15.75</v>
      </c>
    </row>
    <row r="19" spans="1:21">
      <c r="B19" t="s">
        <v>26</v>
      </c>
      <c r="C19">
        <v>1.5</v>
      </c>
      <c r="D19">
        <v>1.5</v>
      </c>
      <c r="E19">
        <v>1.75</v>
      </c>
      <c r="F19">
        <v>2</v>
      </c>
      <c r="G19">
        <v>1.75</v>
      </c>
      <c r="H19">
        <v>1.75</v>
      </c>
      <c r="I19">
        <v>1.25</v>
      </c>
      <c r="J19">
        <v>0.75</v>
      </c>
      <c r="K19">
        <v>1</v>
      </c>
      <c r="L19">
        <v>1.25</v>
      </c>
      <c r="M19">
        <v>1.75</v>
      </c>
      <c r="N19">
        <v>1</v>
      </c>
      <c r="O19">
        <v>1.75</v>
      </c>
      <c r="P19">
        <v>1.25</v>
      </c>
      <c r="Q19">
        <v>1</v>
      </c>
      <c r="R19">
        <v>0</v>
      </c>
      <c r="T19">
        <f t="shared" si="0"/>
        <v>21.25</v>
      </c>
    </row>
    <row r="21" spans="1:21">
      <c r="B21" t="s">
        <v>29</v>
      </c>
      <c r="C21">
        <f>SUM(C4:C19)</f>
        <v>20.25</v>
      </c>
      <c r="D21">
        <f t="shared" ref="D21:R21" si="1">SUM(D4:D19)</f>
        <v>19</v>
      </c>
      <c r="E21">
        <f t="shared" si="1"/>
        <v>23.75</v>
      </c>
      <c r="F21">
        <f t="shared" si="1"/>
        <v>20.75</v>
      </c>
      <c r="G21">
        <f t="shared" si="1"/>
        <v>19.5</v>
      </c>
      <c r="H21">
        <f t="shared" si="1"/>
        <v>23</v>
      </c>
      <c r="I21">
        <f t="shared" si="1"/>
        <v>22.75</v>
      </c>
      <c r="J21">
        <f t="shared" si="1"/>
        <v>13.95</v>
      </c>
      <c r="K21">
        <f t="shared" si="1"/>
        <v>20</v>
      </c>
      <c r="L21">
        <f t="shared" si="1"/>
        <v>17.25</v>
      </c>
      <c r="M21" s="1">
        <f t="shared" si="1"/>
        <v>24.5</v>
      </c>
      <c r="N21">
        <f t="shared" si="1"/>
        <v>19.75</v>
      </c>
      <c r="O21">
        <f t="shared" si="1"/>
        <v>22.5</v>
      </c>
      <c r="P21">
        <f t="shared" si="1"/>
        <v>10.5</v>
      </c>
      <c r="Q21">
        <f t="shared" si="1"/>
        <v>15.75</v>
      </c>
      <c r="R21">
        <f t="shared" si="1"/>
        <v>18</v>
      </c>
      <c r="T21" s="1" t="s">
        <v>31</v>
      </c>
      <c r="U21" s="2">
        <v>24.5</v>
      </c>
    </row>
    <row r="23" spans="1:21">
      <c r="A23" t="s">
        <v>32</v>
      </c>
      <c r="B23" t="s">
        <v>33</v>
      </c>
      <c r="E23" s="67" t="s">
        <v>34</v>
      </c>
    </row>
    <row r="25" spans="1:21">
      <c r="C25" t="s">
        <v>1</v>
      </c>
      <c r="D25" t="s">
        <v>3</v>
      </c>
      <c r="E25" t="s">
        <v>4</v>
      </c>
      <c r="F25" t="s">
        <v>5</v>
      </c>
      <c r="G25" t="s">
        <v>6</v>
      </c>
      <c r="H25" t="s">
        <v>8</v>
      </c>
      <c r="I25" t="s">
        <v>10</v>
      </c>
      <c r="J25" t="s">
        <v>11</v>
      </c>
      <c r="K25" t="s">
        <v>12</v>
      </c>
      <c r="L25" t="s">
        <v>14</v>
      </c>
      <c r="M25" t="s">
        <v>16</v>
      </c>
      <c r="N25" t="s">
        <v>18</v>
      </c>
      <c r="O25" t="s">
        <v>20</v>
      </c>
      <c r="P25" t="s">
        <v>22</v>
      </c>
      <c r="Q25" t="s">
        <v>24</v>
      </c>
      <c r="R25" t="s">
        <v>26</v>
      </c>
    </row>
    <row r="26" spans="1:21">
      <c r="B26" t="s">
        <v>1</v>
      </c>
      <c r="C26">
        <f>C4/$U$21</f>
        <v>0</v>
      </c>
      <c r="D26">
        <f t="shared" ref="D26:R26" si="2">D4/$U$21</f>
        <v>4.0816326530612242E-2</v>
      </c>
      <c r="E26">
        <f t="shared" si="2"/>
        <v>8.1632653061224483E-2</v>
      </c>
      <c r="F26">
        <f t="shared" si="2"/>
        <v>5.1020408163265307E-2</v>
      </c>
      <c r="G26">
        <f t="shared" si="2"/>
        <v>6.1224489795918366E-2</v>
      </c>
      <c r="H26">
        <f t="shared" si="2"/>
        <v>6.1224489795918366E-2</v>
      </c>
      <c r="I26">
        <f t="shared" si="2"/>
        <v>7.1428571428571425E-2</v>
      </c>
      <c r="J26">
        <f t="shared" si="2"/>
        <v>4.0816326530612242E-2</v>
      </c>
      <c r="K26">
        <f t="shared" si="2"/>
        <v>6.1224489795918366E-2</v>
      </c>
      <c r="L26">
        <f t="shared" si="2"/>
        <v>6.1224489795918366E-2</v>
      </c>
      <c r="M26">
        <f t="shared" si="2"/>
        <v>8.1632653061224483E-2</v>
      </c>
      <c r="N26">
        <f t="shared" si="2"/>
        <v>7.1428571428571425E-2</v>
      </c>
      <c r="O26">
        <f t="shared" si="2"/>
        <v>6.1224489795918366E-2</v>
      </c>
      <c r="P26">
        <f t="shared" si="2"/>
        <v>3.0612244897959183E-2</v>
      </c>
      <c r="Q26">
        <f t="shared" si="2"/>
        <v>5.1020408163265307E-2</v>
      </c>
      <c r="R26">
        <f t="shared" si="2"/>
        <v>6.1224489795918366E-2</v>
      </c>
    </row>
    <row r="27" spans="1:21">
      <c r="B27" t="s">
        <v>3</v>
      </c>
      <c r="C27">
        <f t="shared" ref="C27:R27" si="3">C5/$U$21</f>
        <v>4.0816326530612242E-2</v>
      </c>
      <c r="D27">
        <f t="shared" si="3"/>
        <v>0</v>
      </c>
      <c r="E27">
        <f t="shared" si="3"/>
        <v>6.1224489795918366E-2</v>
      </c>
      <c r="F27">
        <f t="shared" si="3"/>
        <v>6.1224489795918366E-2</v>
      </c>
      <c r="G27">
        <f t="shared" si="3"/>
        <v>5.1020408163265307E-2</v>
      </c>
      <c r="H27">
        <f t="shared" si="3"/>
        <v>7.1428571428571425E-2</v>
      </c>
      <c r="I27">
        <f t="shared" si="3"/>
        <v>7.1428571428571425E-2</v>
      </c>
      <c r="J27">
        <f t="shared" si="3"/>
        <v>4.0816326530612242E-2</v>
      </c>
      <c r="K27">
        <f t="shared" si="3"/>
        <v>6.1224489795918366E-2</v>
      </c>
      <c r="L27">
        <f t="shared" si="3"/>
        <v>4.0816326530612242E-2</v>
      </c>
      <c r="M27">
        <f t="shared" si="3"/>
        <v>7.1428571428571425E-2</v>
      </c>
      <c r="N27">
        <f t="shared" si="3"/>
        <v>6.1224489795918366E-2</v>
      </c>
      <c r="O27">
        <f t="shared" si="3"/>
        <v>7.1428571428571425E-2</v>
      </c>
      <c r="P27">
        <f t="shared" si="3"/>
        <v>3.0612244897959183E-2</v>
      </c>
      <c r="Q27">
        <f t="shared" si="3"/>
        <v>4.0816326530612242E-2</v>
      </c>
      <c r="R27">
        <f t="shared" si="3"/>
        <v>6.1224489795918366E-2</v>
      </c>
    </row>
    <row r="28" spans="1:21">
      <c r="B28" t="s">
        <v>4</v>
      </c>
      <c r="C28">
        <f t="shared" ref="C28:R28" si="4">C6/$U$21</f>
        <v>7.1428571428571425E-2</v>
      </c>
      <c r="D28">
        <f t="shared" si="4"/>
        <v>5.1020408163265307E-2</v>
      </c>
      <c r="E28">
        <f t="shared" si="4"/>
        <v>0</v>
      </c>
      <c r="F28">
        <f t="shared" si="4"/>
        <v>7.1428571428571425E-2</v>
      </c>
      <c r="G28">
        <f t="shared" si="4"/>
        <v>7.1428571428571425E-2</v>
      </c>
      <c r="H28">
        <f t="shared" si="4"/>
        <v>6.1224489795918366E-2</v>
      </c>
      <c r="I28">
        <f t="shared" si="4"/>
        <v>7.1428571428571425E-2</v>
      </c>
      <c r="J28">
        <f t="shared" si="4"/>
        <v>6.1224489795918366E-2</v>
      </c>
      <c r="K28">
        <f t="shared" si="4"/>
        <v>7.1428571428571425E-2</v>
      </c>
      <c r="L28">
        <f t="shared" si="4"/>
        <v>6.1224489795918366E-2</v>
      </c>
      <c r="M28">
        <f t="shared" si="4"/>
        <v>7.1428571428571425E-2</v>
      </c>
      <c r="N28">
        <f t="shared" si="4"/>
        <v>6.1224489795918366E-2</v>
      </c>
      <c r="O28">
        <f t="shared" si="4"/>
        <v>7.1428571428571425E-2</v>
      </c>
      <c r="P28">
        <f t="shared" si="4"/>
        <v>2.0408163265306121E-2</v>
      </c>
      <c r="Q28">
        <f t="shared" si="4"/>
        <v>5.1020408163265307E-2</v>
      </c>
      <c r="R28">
        <f t="shared" si="4"/>
        <v>7.1428571428571425E-2</v>
      </c>
    </row>
    <row r="29" spans="1:21">
      <c r="B29" t="s">
        <v>5</v>
      </c>
      <c r="C29">
        <f t="shared" ref="C29:R29" si="5">C7/$U$21</f>
        <v>7.1428571428571425E-2</v>
      </c>
      <c r="D29">
        <f t="shared" si="5"/>
        <v>6.1224489795918366E-2</v>
      </c>
      <c r="E29">
        <f t="shared" si="5"/>
        <v>8.1632653061224483E-2</v>
      </c>
      <c r="F29">
        <f t="shared" si="5"/>
        <v>0</v>
      </c>
      <c r="G29">
        <f t="shared" si="5"/>
        <v>6.1224489795918366E-2</v>
      </c>
      <c r="H29">
        <f t="shared" si="5"/>
        <v>6.1224489795918366E-2</v>
      </c>
      <c r="I29">
        <f t="shared" si="5"/>
        <v>6.1224489795918366E-2</v>
      </c>
      <c r="J29">
        <f t="shared" si="5"/>
        <v>4.0816326530612242E-2</v>
      </c>
      <c r="K29">
        <f t="shared" si="5"/>
        <v>4.0816326530612242E-2</v>
      </c>
      <c r="L29">
        <f t="shared" si="5"/>
        <v>5.1020408163265307E-2</v>
      </c>
      <c r="M29">
        <f t="shared" si="5"/>
        <v>8.1632653061224483E-2</v>
      </c>
      <c r="N29">
        <f t="shared" si="5"/>
        <v>4.0816326530612242E-2</v>
      </c>
      <c r="O29">
        <f t="shared" si="5"/>
        <v>7.1428571428571425E-2</v>
      </c>
      <c r="P29">
        <f t="shared" si="5"/>
        <v>4.0816326530612242E-2</v>
      </c>
      <c r="Q29">
        <f t="shared" si="5"/>
        <v>4.0816326530612242E-2</v>
      </c>
      <c r="R29">
        <f t="shared" si="5"/>
        <v>6.1224489795918366E-2</v>
      </c>
    </row>
    <row r="30" spans="1:21">
      <c r="B30" t="s">
        <v>6</v>
      </c>
      <c r="C30">
        <f t="shared" ref="C30:R30" si="6">C8/$U$21</f>
        <v>6.1224489795918366E-2</v>
      </c>
      <c r="D30">
        <f t="shared" si="6"/>
        <v>6.1224489795918366E-2</v>
      </c>
      <c r="E30">
        <f t="shared" si="6"/>
        <v>7.1428571428571425E-2</v>
      </c>
      <c r="F30">
        <f t="shared" si="6"/>
        <v>7.1428571428571425E-2</v>
      </c>
      <c r="G30">
        <f t="shared" si="6"/>
        <v>0</v>
      </c>
      <c r="H30">
        <f t="shared" si="6"/>
        <v>6.1224489795918366E-2</v>
      </c>
      <c r="I30">
        <f t="shared" si="6"/>
        <v>6.1224489795918366E-2</v>
      </c>
      <c r="J30">
        <f t="shared" si="6"/>
        <v>3.0612244897959183E-2</v>
      </c>
      <c r="K30">
        <f t="shared" si="6"/>
        <v>3.0612244897959183E-2</v>
      </c>
      <c r="L30">
        <f t="shared" si="6"/>
        <v>5.1020408163265307E-2</v>
      </c>
      <c r="M30">
        <f t="shared" si="6"/>
        <v>6.1224489795918366E-2</v>
      </c>
      <c r="N30">
        <f t="shared" si="6"/>
        <v>5.1020408163265307E-2</v>
      </c>
      <c r="O30">
        <f t="shared" si="6"/>
        <v>6.1224489795918366E-2</v>
      </c>
      <c r="P30">
        <f t="shared" si="6"/>
        <v>3.0612244897959183E-2</v>
      </c>
      <c r="Q30">
        <f t="shared" si="6"/>
        <v>4.0816326530612242E-2</v>
      </c>
      <c r="R30">
        <f t="shared" si="6"/>
        <v>7.1428571428571425E-2</v>
      </c>
    </row>
    <row r="31" spans="1:21">
      <c r="B31" t="s">
        <v>8</v>
      </c>
      <c r="C31">
        <f t="shared" ref="C31:R31" si="7">C9/$U$21</f>
        <v>5.1020408163265307E-2</v>
      </c>
      <c r="D31">
        <f t="shared" si="7"/>
        <v>6.1224489795918366E-2</v>
      </c>
      <c r="E31">
        <f t="shared" si="7"/>
        <v>6.1224489795918366E-2</v>
      </c>
      <c r="F31">
        <f t="shared" si="7"/>
        <v>6.1224489795918366E-2</v>
      </c>
      <c r="G31">
        <f t="shared" si="7"/>
        <v>6.1224489795918366E-2</v>
      </c>
      <c r="H31">
        <f t="shared" si="7"/>
        <v>0</v>
      </c>
      <c r="I31">
        <f t="shared" si="7"/>
        <v>8.1632653061224483E-2</v>
      </c>
      <c r="J31">
        <f t="shared" si="7"/>
        <v>4.8979591836734691E-2</v>
      </c>
      <c r="K31">
        <f t="shared" si="7"/>
        <v>8.1632653061224483E-2</v>
      </c>
      <c r="L31">
        <f t="shared" si="7"/>
        <v>3.0612244897959183E-2</v>
      </c>
      <c r="M31">
        <f t="shared" si="7"/>
        <v>6.1224489795918366E-2</v>
      </c>
      <c r="N31">
        <f t="shared" si="7"/>
        <v>6.1224489795918366E-2</v>
      </c>
      <c r="O31">
        <f t="shared" si="7"/>
        <v>6.1224489795918366E-2</v>
      </c>
      <c r="P31">
        <f t="shared" si="7"/>
        <v>4.0816326530612242E-2</v>
      </c>
      <c r="Q31">
        <f t="shared" si="7"/>
        <v>4.0816326530612242E-2</v>
      </c>
      <c r="R31">
        <f t="shared" si="7"/>
        <v>5.1020408163265307E-2</v>
      </c>
    </row>
    <row r="32" spans="1:21">
      <c r="B32" t="s">
        <v>10</v>
      </c>
      <c r="C32">
        <f t="shared" ref="C32:R32" si="8">C10/$U$21</f>
        <v>3.0612244897959183E-2</v>
      </c>
      <c r="D32">
        <f t="shared" si="8"/>
        <v>5.1020408163265307E-2</v>
      </c>
      <c r="E32">
        <f t="shared" si="8"/>
        <v>6.1224489795918366E-2</v>
      </c>
      <c r="F32">
        <f t="shared" si="8"/>
        <v>4.0816326530612242E-2</v>
      </c>
      <c r="G32">
        <f t="shared" si="8"/>
        <v>6.1224489795918366E-2</v>
      </c>
      <c r="H32">
        <f t="shared" si="8"/>
        <v>8.1632653061224483E-2</v>
      </c>
      <c r="I32">
        <f t="shared" si="8"/>
        <v>0</v>
      </c>
      <c r="J32">
        <f t="shared" si="8"/>
        <v>6.1224489795918366E-2</v>
      </c>
      <c r="K32">
        <f t="shared" si="8"/>
        <v>7.1428571428571425E-2</v>
      </c>
      <c r="L32">
        <f t="shared" si="8"/>
        <v>3.0612244897959183E-2</v>
      </c>
      <c r="M32">
        <f t="shared" si="8"/>
        <v>6.1224489795918366E-2</v>
      </c>
      <c r="N32">
        <f t="shared" si="8"/>
        <v>6.1224489795918366E-2</v>
      </c>
      <c r="O32">
        <f t="shared" si="8"/>
        <v>6.1224489795918366E-2</v>
      </c>
      <c r="P32">
        <f t="shared" si="8"/>
        <v>2.0408163265306121E-2</v>
      </c>
      <c r="Q32">
        <f t="shared" si="8"/>
        <v>5.1020408163265307E-2</v>
      </c>
      <c r="R32">
        <f t="shared" si="8"/>
        <v>4.0816326530612242E-2</v>
      </c>
    </row>
    <row r="33" spans="1:18">
      <c r="B33" t="s">
        <v>11</v>
      </c>
      <c r="C33">
        <f t="shared" ref="C33:R33" si="9">C11/$U$21</f>
        <v>4.0816326530612242E-2</v>
      </c>
      <c r="D33">
        <f t="shared" si="9"/>
        <v>6.1224489795918366E-2</v>
      </c>
      <c r="E33">
        <f t="shared" si="9"/>
        <v>6.1224489795918366E-2</v>
      </c>
      <c r="F33">
        <f t="shared" si="9"/>
        <v>3.0612244897959183E-2</v>
      </c>
      <c r="G33">
        <f t="shared" si="9"/>
        <v>4.0816326530612242E-2</v>
      </c>
      <c r="H33">
        <f t="shared" si="9"/>
        <v>6.1224489795918366E-2</v>
      </c>
      <c r="I33">
        <f t="shared" si="9"/>
        <v>5.1020408163265307E-2</v>
      </c>
      <c r="J33">
        <f t="shared" si="9"/>
        <v>0</v>
      </c>
      <c r="K33">
        <f t="shared" si="9"/>
        <v>6.1224489795918366E-2</v>
      </c>
      <c r="L33">
        <f t="shared" si="9"/>
        <v>4.0816326530612242E-2</v>
      </c>
      <c r="M33">
        <f t="shared" si="9"/>
        <v>5.1020408163265307E-2</v>
      </c>
      <c r="N33">
        <f t="shared" si="9"/>
        <v>5.1020408163265307E-2</v>
      </c>
      <c r="O33">
        <f t="shared" si="9"/>
        <v>5.1020408163265307E-2</v>
      </c>
      <c r="P33">
        <f t="shared" si="9"/>
        <v>1.020408163265306E-2</v>
      </c>
      <c r="Q33">
        <f t="shared" si="9"/>
        <v>4.0816326530612242E-2</v>
      </c>
      <c r="R33">
        <f t="shared" si="9"/>
        <v>3.0612244897959183E-2</v>
      </c>
    </row>
    <row r="34" spans="1:18">
      <c r="B34" t="s">
        <v>12</v>
      </c>
      <c r="C34">
        <f t="shared" ref="C34:R34" si="10">C12/$U$21</f>
        <v>6.1224489795918366E-2</v>
      </c>
      <c r="D34">
        <f t="shared" si="10"/>
        <v>5.1020408163265307E-2</v>
      </c>
      <c r="E34">
        <f t="shared" si="10"/>
        <v>6.1224489795918366E-2</v>
      </c>
      <c r="F34">
        <f t="shared" si="10"/>
        <v>5.1020408163265307E-2</v>
      </c>
      <c r="G34">
        <f t="shared" si="10"/>
        <v>5.1020408163265307E-2</v>
      </c>
      <c r="H34">
        <f t="shared" si="10"/>
        <v>7.1428571428571425E-2</v>
      </c>
      <c r="I34">
        <f t="shared" si="10"/>
        <v>7.1428571428571425E-2</v>
      </c>
      <c r="J34">
        <f t="shared" si="10"/>
        <v>4.0816326530612242E-2</v>
      </c>
      <c r="K34">
        <f t="shared" si="10"/>
        <v>0</v>
      </c>
      <c r="L34">
        <f t="shared" si="10"/>
        <v>3.0612244897959183E-2</v>
      </c>
      <c r="M34">
        <f t="shared" si="10"/>
        <v>6.1224489795918366E-2</v>
      </c>
      <c r="N34">
        <f t="shared" si="10"/>
        <v>5.1020408163265307E-2</v>
      </c>
      <c r="O34">
        <f t="shared" si="10"/>
        <v>6.1224489795918366E-2</v>
      </c>
      <c r="P34">
        <f t="shared" si="10"/>
        <v>2.0408163265306121E-2</v>
      </c>
      <c r="Q34">
        <f t="shared" si="10"/>
        <v>3.0612244897959183E-2</v>
      </c>
      <c r="R34">
        <f t="shared" si="10"/>
        <v>3.0612244897959183E-2</v>
      </c>
    </row>
    <row r="35" spans="1:18">
      <c r="B35" t="s">
        <v>14</v>
      </c>
      <c r="C35">
        <f t="shared" ref="C35:R35" si="11">C13/$U$21</f>
        <v>6.1224489795918366E-2</v>
      </c>
      <c r="D35">
        <f t="shared" si="11"/>
        <v>4.0816326530612242E-2</v>
      </c>
      <c r="E35">
        <f t="shared" si="11"/>
        <v>6.1224489795918366E-2</v>
      </c>
      <c r="F35">
        <f t="shared" si="11"/>
        <v>4.0816326530612242E-2</v>
      </c>
      <c r="G35">
        <f t="shared" si="11"/>
        <v>2.0408163265306121E-2</v>
      </c>
      <c r="H35">
        <f t="shared" si="11"/>
        <v>4.0816326530612242E-2</v>
      </c>
      <c r="I35">
        <f t="shared" si="11"/>
        <v>3.0612244897959183E-2</v>
      </c>
      <c r="J35">
        <f t="shared" si="11"/>
        <v>2.0408163265306121E-2</v>
      </c>
      <c r="K35">
        <f t="shared" si="11"/>
        <v>2.0408163265306121E-2</v>
      </c>
      <c r="L35">
        <f t="shared" si="11"/>
        <v>0</v>
      </c>
      <c r="M35">
        <f t="shared" si="11"/>
        <v>7.1428571428571425E-2</v>
      </c>
      <c r="N35">
        <f t="shared" si="11"/>
        <v>4.0816326530612242E-2</v>
      </c>
      <c r="O35">
        <f t="shared" si="11"/>
        <v>5.1020408163265307E-2</v>
      </c>
      <c r="P35">
        <f t="shared" si="11"/>
        <v>2.0408163265306121E-2</v>
      </c>
      <c r="Q35">
        <f t="shared" si="11"/>
        <v>2.0408163265306121E-2</v>
      </c>
      <c r="R35">
        <f t="shared" si="11"/>
        <v>2.0408163265306121E-2</v>
      </c>
    </row>
    <row r="36" spans="1:18">
      <c r="B36" t="s">
        <v>16</v>
      </c>
      <c r="C36">
        <f t="shared" ref="C36:R36" si="12">C14/$U$21</f>
        <v>8.1632653061224483E-2</v>
      </c>
      <c r="D36">
        <f t="shared" si="12"/>
        <v>6.1224489795918366E-2</v>
      </c>
      <c r="E36">
        <f t="shared" si="12"/>
        <v>6.1224489795918366E-2</v>
      </c>
      <c r="F36">
        <f t="shared" si="12"/>
        <v>7.1428571428571425E-2</v>
      </c>
      <c r="G36">
        <f t="shared" si="12"/>
        <v>6.1224489795918366E-2</v>
      </c>
      <c r="H36">
        <f t="shared" si="12"/>
        <v>7.1428571428571425E-2</v>
      </c>
      <c r="I36">
        <f t="shared" si="12"/>
        <v>8.1632653061224483E-2</v>
      </c>
      <c r="J36">
        <f t="shared" si="12"/>
        <v>2.0408163265306121E-2</v>
      </c>
      <c r="K36">
        <f t="shared" si="12"/>
        <v>6.1224489795918366E-2</v>
      </c>
      <c r="L36">
        <f t="shared" si="12"/>
        <v>8.1632653061224483E-2</v>
      </c>
      <c r="M36">
        <f t="shared" si="12"/>
        <v>0</v>
      </c>
      <c r="N36">
        <f t="shared" si="12"/>
        <v>6.1224489795918366E-2</v>
      </c>
      <c r="O36">
        <f t="shared" si="12"/>
        <v>7.1428571428571425E-2</v>
      </c>
      <c r="P36">
        <f t="shared" si="12"/>
        <v>2.0408163265306121E-2</v>
      </c>
      <c r="Q36">
        <f t="shared" si="12"/>
        <v>7.1428571428571425E-2</v>
      </c>
      <c r="R36">
        <f t="shared" si="12"/>
        <v>6.1224489795918366E-2</v>
      </c>
    </row>
    <row r="37" spans="1:18">
      <c r="B37" t="s">
        <v>18</v>
      </c>
      <c r="C37">
        <f t="shared" ref="C37:R37" si="13">C15/$U$21</f>
        <v>6.1224489795918366E-2</v>
      </c>
      <c r="D37">
        <f t="shared" si="13"/>
        <v>5.1020408163265307E-2</v>
      </c>
      <c r="E37">
        <f t="shared" si="13"/>
        <v>6.1224489795918366E-2</v>
      </c>
      <c r="F37">
        <f t="shared" si="13"/>
        <v>6.1224489795918366E-2</v>
      </c>
      <c r="G37">
        <f t="shared" si="13"/>
        <v>4.0816326530612242E-2</v>
      </c>
      <c r="H37">
        <f t="shared" si="13"/>
        <v>6.1224489795918366E-2</v>
      </c>
      <c r="I37">
        <f t="shared" si="13"/>
        <v>6.1224489795918366E-2</v>
      </c>
      <c r="J37">
        <f t="shared" si="13"/>
        <v>2.0408163265306121E-2</v>
      </c>
      <c r="K37">
        <f t="shared" si="13"/>
        <v>4.0816326530612242E-2</v>
      </c>
      <c r="L37">
        <f t="shared" si="13"/>
        <v>5.1020408163265307E-2</v>
      </c>
      <c r="M37">
        <f t="shared" si="13"/>
        <v>7.1428571428571425E-2</v>
      </c>
      <c r="N37">
        <f t="shared" si="13"/>
        <v>0</v>
      </c>
      <c r="O37">
        <f t="shared" si="13"/>
        <v>6.1224489795918366E-2</v>
      </c>
      <c r="P37">
        <f t="shared" si="13"/>
        <v>3.0612244897959183E-2</v>
      </c>
      <c r="Q37">
        <f t="shared" si="13"/>
        <v>5.1020408163265307E-2</v>
      </c>
      <c r="R37">
        <f t="shared" si="13"/>
        <v>4.0816326530612242E-2</v>
      </c>
    </row>
    <row r="38" spans="1:18">
      <c r="B38" t="s">
        <v>20</v>
      </c>
      <c r="C38">
        <f t="shared" ref="C38:R38" si="14">C16/$U$21</f>
        <v>7.1428571428571425E-2</v>
      </c>
      <c r="D38">
        <f t="shared" si="14"/>
        <v>6.1224489795918366E-2</v>
      </c>
      <c r="E38">
        <f t="shared" si="14"/>
        <v>7.1428571428571425E-2</v>
      </c>
      <c r="F38">
        <f t="shared" si="14"/>
        <v>6.1224489795918366E-2</v>
      </c>
      <c r="G38">
        <f t="shared" si="14"/>
        <v>6.1224489795918366E-2</v>
      </c>
      <c r="H38">
        <f t="shared" si="14"/>
        <v>7.1428571428571425E-2</v>
      </c>
      <c r="I38">
        <f t="shared" si="14"/>
        <v>7.1428571428571425E-2</v>
      </c>
      <c r="J38">
        <f t="shared" si="14"/>
        <v>5.1020408163265307E-2</v>
      </c>
      <c r="K38">
        <f t="shared" si="14"/>
        <v>7.1428571428571425E-2</v>
      </c>
      <c r="L38">
        <f t="shared" si="14"/>
        <v>4.0816326530612242E-2</v>
      </c>
      <c r="M38">
        <f t="shared" si="14"/>
        <v>7.1428571428571425E-2</v>
      </c>
      <c r="N38">
        <f t="shared" si="14"/>
        <v>5.1020408163265307E-2</v>
      </c>
      <c r="O38">
        <f t="shared" si="14"/>
        <v>0</v>
      </c>
      <c r="P38">
        <f t="shared" si="14"/>
        <v>2.0408163265306121E-2</v>
      </c>
      <c r="Q38">
        <f t="shared" si="14"/>
        <v>4.0816326530612242E-2</v>
      </c>
      <c r="R38">
        <f t="shared" si="14"/>
        <v>5.1020408163265307E-2</v>
      </c>
    </row>
    <row r="39" spans="1:18">
      <c r="B39" t="s">
        <v>22</v>
      </c>
      <c r="C39">
        <f t="shared" ref="C39:R39" si="15">C17/$U$21</f>
        <v>3.0612244897959183E-2</v>
      </c>
      <c r="D39">
        <f t="shared" si="15"/>
        <v>4.0816326530612242E-2</v>
      </c>
      <c r="E39">
        <f t="shared" si="15"/>
        <v>5.1020408163265307E-2</v>
      </c>
      <c r="F39">
        <f t="shared" si="15"/>
        <v>4.0816326530612242E-2</v>
      </c>
      <c r="G39">
        <f t="shared" si="15"/>
        <v>4.0816326530612242E-2</v>
      </c>
      <c r="H39">
        <f t="shared" si="15"/>
        <v>5.1020408163265307E-2</v>
      </c>
      <c r="I39">
        <f t="shared" si="15"/>
        <v>4.0816326530612242E-2</v>
      </c>
      <c r="J39">
        <f t="shared" si="15"/>
        <v>3.0612244897959183E-2</v>
      </c>
      <c r="K39">
        <f t="shared" si="15"/>
        <v>5.1020408163265307E-2</v>
      </c>
      <c r="L39">
        <f t="shared" si="15"/>
        <v>5.1020408163265307E-2</v>
      </c>
      <c r="M39">
        <f t="shared" si="15"/>
        <v>5.1020408163265307E-2</v>
      </c>
      <c r="N39">
        <f t="shared" si="15"/>
        <v>5.1020408163265307E-2</v>
      </c>
      <c r="O39">
        <f t="shared" si="15"/>
        <v>5.1020408163265307E-2</v>
      </c>
      <c r="P39">
        <f t="shared" si="15"/>
        <v>0</v>
      </c>
      <c r="Q39">
        <f t="shared" si="15"/>
        <v>3.0612244897959183E-2</v>
      </c>
      <c r="R39">
        <f t="shared" si="15"/>
        <v>3.0612244897959183E-2</v>
      </c>
    </row>
    <row r="40" spans="1:18">
      <c r="B40" t="s">
        <v>24</v>
      </c>
      <c r="C40">
        <f t="shared" ref="C40:R40" si="16">C18/$U$21</f>
        <v>3.0612244897959183E-2</v>
      </c>
      <c r="D40">
        <f t="shared" si="16"/>
        <v>2.0408163265306121E-2</v>
      </c>
      <c r="E40">
        <f t="shared" si="16"/>
        <v>5.1020408163265307E-2</v>
      </c>
      <c r="F40">
        <f t="shared" si="16"/>
        <v>5.1020408163265307E-2</v>
      </c>
      <c r="G40">
        <f t="shared" si="16"/>
        <v>4.0816326530612242E-2</v>
      </c>
      <c r="H40">
        <f t="shared" si="16"/>
        <v>4.0816326530612242E-2</v>
      </c>
      <c r="I40">
        <f t="shared" si="16"/>
        <v>5.1020408163265307E-2</v>
      </c>
      <c r="J40">
        <f t="shared" si="16"/>
        <v>3.0612244897959183E-2</v>
      </c>
      <c r="K40">
        <f t="shared" si="16"/>
        <v>5.1020408163265307E-2</v>
      </c>
      <c r="L40">
        <f t="shared" si="16"/>
        <v>3.0612244897959183E-2</v>
      </c>
      <c r="M40">
        <f t="shared" si="16"/>
        <v>6.1224489795918366E-2</v>
      </c>
      <c r="N40">
        <f t="shared" si="16"/>
        <v>5.1020408163265307E-2</v>
      </c>
      <c r="O40">
        <f t="shared" si="16"/>
        <v>4.0816326530612242E-2</v>
      </c>
      <c r="P40">
        <f t="shared" si="16"/>
        <v>4.0816326530612242E-2</v>
      </c>
      <c r="Q40">
        <f t="shared" si="16"/>
        <v>0</v>
      </c>
      <c r="R40">
        <f t="shared" si="16"/>
        <v>5.1020408163265307E-2</v>
      </c>
    </row>
    <row r="41" spans="1:18">
      <c r="B41" t="s">
        <v>26</v>
      </c>
      <c r="C41">
        <f t="shared" ref="C41:R41" si="17">C19/$U$21</f>
        <v>6.1224489795918366E-2</v>
      </c>
      <c r="D41">
        <f t="shared" si="17"/>
        <v>6.1224489795918366E-2</v>
      </c>
      <c r="E41">
        <f t="shared" si="17"/>
        <v>7.1428571428571425E-2</v>
      </c>
      <c r="F41">
        <f t="shared" si="17"/>
        <v>8.1632653061224483E-2</v>
      </c>
      <c r="G41">
        <f t="shared" si="17"/>
        <v>7.1428571428571425E-2</v>
      </c>
      <c r="H41">
        <f t="shared" si="17"/>
        <v>7.1428571428571425E-2</v>
      </c>
      <c r="I41">
        <f t="shared" si="17"/>
        <v>5.1020408163265307E-2</v>
      </c>
      <c r="J41">
        <f t="shared" si="17"/>
        <v>3.0612244897959183E-2</v>
      </c>
      <c r="K41">
        <f t="shared" si="17"/>
        <v>4.0816326530612242E-2</v>
      </c>
      <c r="L41">
        <f t="shared" si="17"/>
        <v>5.1020408163265307E-2</v>
      </c>
      <c r="M41">
        <f t="shared" si="17"/>
        <v>7.1428571428571425E-2</v>
      </c>
      <c r="N41">
        <f t="shared" si="17"/>
        <v>4.0816326530612242E-2</v>
      </c>
      <c r="O41">
        <f t="shared" si="17"/>
        <v>7.1428571428571425E-2</v>
      </c>
      <c r="P41">
        <f t="shared" si="17"/>
        <v>5.1020408163265307E-2</v>
      </c>
      <c r="Q41">
        <f t="shared" si="17"/>
        <v>4.0816326530612242E-2</v>
      </c>
      <c r="R41">
        <f t="shared" si="17"/>
        <v>0</v>
      </c>
    </row>
    <row r="44" spans="1:18" ht="17.399999999999999">
      <c r="A44" t="s">
        <v>35</v>
      </c>
      <c r="C44" s="3" t="s">
        <v>36</v>
      </c>
      <c r="E44" t="s">
        <v>120</v>
      </c>
    </row>
    <row r="45" spans="1:18">
      <c r="H45" s="66" t="s">
        <v>37</v>
      </c>
    </row>
    <row r="46" spans="1:18">
      <c r="C46" t="s">
        <v>1</v>
      </c>
      <c r="D46" t="s">
        <v>3</v>
      </c>
      <c r="E46" t="s">
        <v>4</v>
      </c>
      <c r="F46" t="s">
        <v>5</v>
      </c>
      <c r="G46" t="s">
        <v>6</v>
      </c>
      <c r="H46" t="s">
        <v>8</v>
      </c>
      <c r="I46" t="s">
        <v>10</v>
      </c>
      <c r="J46" t="s">
        <v>11</v>
      </c>
      <c r="K46" t="s">
        <v>12</v>
      </c>
      <c r="L46" t="s">
        <v>14</v>
      </c>
      <c r="M46" t="s">
        <v>16</v>
      </c>
      <c r="N46" t="s">
        <v>18</v>
      </c>
      <c r="O46" t="s">
        <v>20</v>
      </c>
      <c r="P46" t="s">
        <v>22</v>
      </c>
      <c r="Q46" t="s">
        <v>24</v>
      </c>
      <c r="R46" t="s">
        <v>26</v>
      </c>
    </row>
    <row r="47" spans="1:18">
      <c r="B47" t="s">
        <v>1</v>
      </c>
      <c r="C47" s="4">
        <v>1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</row>
    <row r="48" spans="1:18">
      <c r="B48" t="s">
        <v>3</v>
      </c>
      <c r="C48" s="4">
        <v>0</v>
      </c>
      <c r="D48" s="4"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</row>
    <row r="49" spans="2:18">
      <c r="B49" t="s">
        <v>4</v>
      </c>
      <c r="C49" s="4">
        <v>0</v>
      </c>
      <c r="D49" s="4">
        <v>0</v>
      </c>
      <c r="E49" s="4">
        <v>1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</row>
    <row r="50" spans="2:18">
      <c r="B50" t="s">
        <v>5</v>
      </c>
      <c r="C50" s="4">
        <v>0</v>
      </c>
      <c r="D50" s="4">
        <v>0</v>
      </c>
      <c r="E50" s="4">
        <v>0</v>
      </c>
      <c r="F50" s="4">
        <v>1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</row>
    <row r="51" spans="2:18">
      <c r="B51" t="s">
        <v>6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</row>
    <row r="52" spans="2:18">
      <c r="B52" t="s">
        <v>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</row>
    <row r="53" spans="2:18">
      <c r="B53" t="s">
        <v>10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</row>
    <row r="54" spans="2:18">
      <c r="B54" t="s">
        <v>11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</row>
    <row r="55" spans="2:18">
      <c r="B55" t="s">
        <v>12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1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</row>
    <row r="56" spans="2:18">
      <c r="B56" t="s">
        <v>14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1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</row>
    <row r="57" spans="2:18">
      <c r="B57" t="s">
        <v>16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1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</row>
    <row r="58" spans="2:18">
      <c r="B58" t="s">
        <v>18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1</v>
      </c>
      <c r="O58" s="4">
        <v>0</v>
      </c>
      <c r="P58" s="4">
        <v>0</v>
      </c>
      <c r="Q58" s="4">
        <v>0</v>
      </c>
      <c r="R58" s="4">
        <v>0</v>
      </c>
    </row>
    <row r="59" spans="2:18">
      <c r="B59" t="s">
        <v>20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1</v>
      </c>
      <c r="P59" s="4">
        <v>0</v>
      </c>
      <c r="Q59" s="4">
        <v>0</v>
      </c>
      <c r="R59" s="4">
        <v>0</v>
      </c>
    </row>
    <row r="60" spans="2:18">
      <c r="B60" t="s">
        <v>22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1</v>
      </c>
      <c r="Q60" s="4">
        <v>0</v>
      </c>
      <c r="R60" s="4">
        <v>0</v>
      </c>
    </row>
    <row r="61" spans="2:18">
      <c r="B61" t="s">
        <v>24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1</v>
      </c>
      <c r="R61" s="4">
        <v>0</v>
      </c>
    </row>
    <row r="62" spans="2:18">
      <c r="B62" t="s">
        <v>26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1</v>
      </c>
    </row>
    <row r="67" spans="2:20">
      <c r="C67" t="s">
        <v>38</v>
      </c>
    </row>
    <row r="68" spans="2:20">
      <c r="H68" s="67" t="s">
        <v>39</v>
      </c>
    </row>
    <row r="69" spans="2:20">
      <c r="B69" s="28"/>
      <c r="C69" s="28" t="s">
        <v>1</v>
      </c>
      <c r="D69" s="28" t="s">
        <v>67</v>
      </c>
      <c r="E69" s="28" t="s">
        <v>68</v>
      </c>
      <c r="F69" s="28" t="s">
        <v>69</v>
      </c>
      <c r="G69" s="28" t="s">
        <v>70</v>
      </c>
      <c r="H69" s="28" t="s">
        <v>71</v>
      </c>
      <c r="I69" s="28" t="s">
        <v>72</v>
      </c>
      <c r="J69" s="28" t="s">
        <v>73</v>
      </c>
      <c r="K69" s="28" t="s">
        <v>74</v>
      </c>
      <c r="L69" s="28" t="s">
        <v>75</v>
      </c>
      <c r="M69" s="28" t="s">
        <v>76</v>
      </c>
      <c r="N69" s="28" t="s">
        <v>77</v>
      </c>
      <c r="O69" s="28" t="s">
        <v>78</v>
      </c>
      <c r="P69" s="28" t="s">
        <v>79</v>
      </c>
      <c r="Q69" s="28" t="s">
        <v>80</v>
      </c>
      <c r="R69" s="28" t="s">
        <v>81</v>
      </c>
      <c r="T69" t="s">
        <v>41</v>
      </c>
    </row>
    <row r="70" spans="2:20">
      <c r="B70" s="28" t="s">
        <v>82</v>
      </c>
      <c r="C70" s="29">
        <f t="array" ref="C70:R85">MMULT(C26:R41,MINVERSE(C47:R62-C26:R41))</f>
        <v>0.24837450354223928</v>
      </c>
      <c r="D70" s="29">
        <v>0.26935767081280648</v>
      </c>
      <c r="E70" s="29">
        <v>0.35804164585125425</v>
      </c>
      <c r="F70" s="29">
        <v>0.30052644607442264</v>
      </c>
      <c r="G70" s="29">
        <v>0.29619081107935363</v>
      </c>
      <c r="H70" s="29">
        <v>0.33354225218230954</v>
      </c>
      <c r="I70" s="29">
        <v>0.34319315165459258</v>
      </c>
      <c r="J70" s="29">
        <v>0.21146045615019562</v>
      </c>
      <c r="K70" s="29">
        <v>0.30007412938148337</v>
      </c>
      <c r="L70" s="29">
        <v>0.26688319668108851</v>
      </c>
      <c r="M70" s="29">
        <v>0.36702270978321472</v>
      </c>
      <c r="N70" s="29">
        <v>0.30438075162621381</v>
      </c>
      <c r="O70" s="29">
        <v>0.32777071073072495</v>
      </c>
      <c r="P70" s="29">
        <v>0.15709938743199753</v>
      </c>
      <c r="Q70" s="29">
        <v>0.24301865118207044</v>
      </c>
      <c r="R70" s="29">
        <v>0.27900956301675828</v>
      </c>
      <c r="T70">
        <f>SUM(C70:R70)</f>
        <v>4.6059460371807246</v>
      </c>
    </row>
    <row r="71" spans="2:20">
      <c r="B71" s="28" t="s">
        <v>67</v>
      </c>
      <c r="C71" s="29">
        <v>0.27483842986393892</v>
      </c>
      <c r="D71" s="29">
        <v>0.21914518385448284</v>
      </c>
      <c r="E71" s="29">
        <v>0.32572166576001826</v>
      </c>
      <c r="F71" s="29">
        <v>0.29698145127803249</v>
      </c>
      <c r="G71" s="29">
        <v>0.27552428168614801</v>
      </c>
      <c r="H71" s="29">
        <v>0.32951022677306707</v>
      </c>
      <c r="I71" s="29">
        <v>0.329890493412338</v>
      </c>
      <c r="J71" s="29">
        <v>0.20339855889017969</v>
      </c>
      <c r="K71" s="29">
        <v>0.28877197491613993</v>
      </c>
      <c r="L71" s="29">
        <v>0.23695073338362693</v>
      </c>
      <c r="M71" s="29">
        <v>0.34312319263749674</v>
      </c>
      <c r="N71" s="29">
        <v>0.2831185706975845</v>
      </c>
      <c r="O71" s="29">
        <v>0.32358824680180631</v>
      </c>
      <c r="P71" s="29">
        <v>0.1509974850515986</v>
      </c>
      <c r="Q71" s="29">
        <v>0.22374548213837375</v>
      </c>
      <c r="R71" s="29">
        <v>0.26788686465585509</v>
      </c>
      <c r="T71">
        <f t="shared" ref="T71:T85" si="18">SUM(C71:R71)</f>
        <v>4.3731928418006873</v>
      </c>
    </row>
    <row r="72" spans="2:20">
      <c r="B72" s="28" t="s">
        <v>68</v>
      </c>
      <c r="C72" s="29">
        <v>0.32823554926335652</v>
      </c>
      <c r="D72" s="29">
        <v>0.29131622861718964</v>
      </c>
      <c r="E72" s="29">
        <v>0.29803709535666012</v>
      </c>
      <c r="F72" s="29">
        <v>0.33176125804388062</v>
      </c>
      <c r="G72" s="29">
        <v>0.31808410276550769</v>
      </c>
      <c r="H72" s="29">
        <v>0.34858455545374173</v>
      </c>
      <c r="I72" s="29">
        <v>0.35784521118413321</v>
      </c>
      <c r="J72" s="29">
        <v>0.23929979053813827</v>
      </c>
      <c r="K72" s="29">
        <v>0.32181634206335713</v>
      </c>
      <c r="L72" s="29">
        <v>0.27733175954224698</v>
      </c>
      <c r="M72" s="29">
        <v>0.37370744099916237</v>
      </c>
      <c r="N72" s="29">
        <v>0.30756140912078356</v>
      </c>
      <c r="O72" s="29">
        <v>0.3512677840491637</v>
      </c>
      <c r="P72" s="29">
        <v>0.15476746775300845</v>
      </c>
      <c r="Q72" s="29">
        <v>0.25285334748699473</v>
      </c>
      <c r="R72" s="29">
        <v>0.29990245392565185</v>
      </c>
      <c r="T72">
        <f t="shared" si="18"/>
        <v>4.8523717961629771</v>
      </c>
    </row>
    <row r="73" spans="2:20">
      <c r="B73" s="28" t="s">
        <v>69</v>
      </c>
      <c r="C73" s="29">
        <v>0.31170869530610651</v>
      </c>
      <c r="D73" s="29">
        <v>0.28487109329739846</v>
      </c>
      <c r="E73" s="29">
        <v>0.35463934450807855</v>
      </c>
      <c r="F73" s="29">
        <v>0.24871461720733945</v>
      </c>
      <c r="G73" s="29">
        <v>0.293658858959709</v>
      </c>
      <c r="H73" s="29">
        <v>0.32995085765497761</v>
      </c>
      <c r="I73" s="29">
        <v>0.33067466081749397</v>
      </c>
      <c r="J73" s="29">
        <v>0.20965945531893773</v>
      </c>
      <c r="K73" s="29">
        <v>0.27917719574867894</v>
      </c>
      <c r="L73" s="29">
        <v>0.25531395026744347</v>
      </c>
      <c r="M73" s="29">
        <v>0.36326033924837742</v>
      </c>
      <c r="N73" s="29">
        <v>0.27395018106636709</v>
      </c>
      <c r="O73" s="29">
        <v>0.33355591557521852</v>
      </c>
      <c r="P73" s="29">
        <v>0.16489788095979185</v>
      </c>
      <c r="Q73" s="29">
        <v>0.2311271981304461</v>
      </c>
      <c r="R73" s="29">
        <v>0.27707057771005722</v>
      </c>
      <c r="T73">
        <f t="shared" si="18"/>
        <v>4.5422308217764211</v>
      </c>
    </row>
    <row r="74" spans="2:20">
      <c r="B74" s="28" t="s">
        <v>70</v>
      </c>
      <c r="C74" s="29">
        <v>0.28878912637133991</v>
      </c>
      <c r="D74" s="29">
        <v>0.27224057809356761</v>
      </c>
      <c r="E74" s="29">
        <v>0.33024678697350235</v>
      </c>
      <c r="F74" s="29">
        <v>0.30197604228588165</v>
      </c>
      <c r="G74" s="29">
        <v>0.2227940094391091</v>
      </c>
      <c r="H74" s="29">
        <v>0.31463591773178595</v>
      </c>
      <c r="I74" s="29">
        <v>0.31498577303850872</v>
      </c>
      <c r="J74" s="29">
        <v>0.19070805345436126</v>
      </c>
      <c r="K74" s="29">
        <v>0.25585494919114576</v>
      </c>
      <c r="L74" s="29">
        <v>0.24332834519228713</v>
      </c>
      <c r="M74" s="29">
        <v>0.32949611797972067</v>
      </c>
      <c r="N74" s="29">
        <v>0.26950422193898332</v>
      </c>
      <c r="O74" s="29">
        <v>0.3097252578079514</v>
      </c>
      <c r="P74" s="29">
        <v>0.14934003180652142</v>
      </c>
      <c r="Q74" s="29">
        <v>0.22011255534182789</v>
      </c>
      <c r="R74" s="29">
        <v>0.27409174685030396</v>
      </c>
      <c r="T74">
        <f t="shared" si="18"/>
        <v>4.2878295134967974</v>
      </c>
    </row>
    <row r="75" spans="2:20">
      <c r="B75" s="28" t="s">
        <v>71</v>
      </c>
      <c r="C75" s="29">
        <v>0.2869958343652716</v>
      </c>
      <c r="D75" s="29">
        <v>0.2801552773956314</v>
      </c>
      <c r="E75" s="29">
        <v>0.33006700502697245</v>
      </c>
      <c r="F75" s="29">
        <v>0.30015004078812002</v>
      </c>
      <c r="G75" s="29">
        <v>0.28819652455678152</v>
      </c>
      <c r="H75" s="29">
        <v>0.26723419422631622</v>
      </c>
      <c r="I75" s="29">
        <v>0.34319437603174913</v>
      </c>
      <c r="J75" s="29">
        <v>0.21382475448300511</v>
      </c>
      <c r="K75" s="29">
        <v>0.31081900999332496</v>
      </c>
      <c r="L75" s="29">
        <v>0.23059136152817125</v>
      </c>
      <c r="M75" s="29">
        <v>0.33826337691570357</v>
      </c>
      <c r="N75" s="29">
        <v>0.28706256980055228</v>
      </c>
      <c r="O75" s="29">
        <v>0.31849649609847935</v>
      </c>
      <c r="P75" s="29">
        <v>0.16193007917953933</v>
      </c>
      <c r="Q75" s="29">
        <v>0.22656774171649596</v>
      </c>
      <c r="R75" s="29">
        <v>0.26188424572892088</v>
      </c>
      <c r="T75">
        <f t="shared" si="18"/>
        <v>4.4454328878350351</v>
      </c>
    </row>
    <row r="76" spans="2:20">
      <c r="B76" s="28" t="s">
        <v>72</v>
      </c>
      <c r="C76" s="29">
        <v>0.25022820622287811</v>
      </c>
      <c r="D76" s="29">
        <v>0.25376297044773599</v>
      </c>
      <c r="E76" s="29">
        <v>0.30822790471209066</v>
      </c>
      <c r="F76" s="29">
        <v>0.26313785928538913</v>
      </c>
      <c r="G76" s="29">
        <v>0.26979322557627866</v>
      </c>
      <c r="H76" s="29">
        <v>0.32169500762091774</v>
      </c>
      <c r="I76" s="29">
        <v>0.24682690452457229</v>
      </c>
      <c r="J76" s="29">
        <v>0.21169639458428369</v>
      </c>
      <c r="K76" s="29">
        <v>0.28383085783471446</v>
      </c>
      <c r="L76" s="29">
        <v>0.214359971745226</v>
      </c>
      <c r="M76" s="29">
        <v>0.31577749370658781</v>
      </c>
      <c r="N76" s="29">
        <v>0.26909490024631783</v>
      </c>
      <c r="O76" s="29">
        <v>0.29764595682714307</v>
      </c>
      <c r="P76" s="29">
        <v>0.1334457880551374</v>
      </c>
      <c r="Q76" s="29">
        <v>0.2212011284368906</v>
      </c>
      <c r="R76" s="29">
        <v>0.23597575345321736</v>
      </c>
      <c r="T76">
        <f t="shared" si="18"/>
        <v>4.0967003232793813</v>
      </c>
    </row>
    <row r="77" spans="2:20">
      <c r="B77" s="28" t="s">
        <v>73</v>
      </c>
      <c r="C77" s="29">
        <v>0.23212031551793266</v>
      </c>
      <c r="D77" s="29">
        <v>0.2371972680669851</v>
      </c>
      <c r="E77" s="29">
        <v>0.27733053408855257</v>
      </c>
      <c r="F77" s="29">
        <v>0.22592167448602676</v>
      </c>
      <c r="G77" s="29">
        <v>0.22492562569455607</v>
      </c>
      <c r="H77" s="29">
        <v>0.27306555745135763</v>
      </c>
      <c r="I77" s="29">
        <v>0.26481048944743935</v>
      </c>
      <c r="J77" s="29">
        <v>0.13503785009129191</v>
      </c>
      <c r="K77" s="29">
        <v>0.24792241603304005</v>
      </c>
      <c r="L77" s="29">
        <v>0.20098475080877276</v>
      </c>
      <c r="M77" s="29">
        <v>0.27521697967605285</v>
      </c>
      <c r="N77" s="29">
        <v>0.23410515830234829</v>
      </c>
      <c r="O77" s="29">
        <v>0.25895689227909846</v>
      </c>
      <c r="P77" s="29">
        <v>0.10959369934101119</v>
      </c>
      <c r="Q77" s="29">
        <v>0.1905361056192115</v>
      </c>
      <c r="R77" s="29">
        <v>0.20231242153800821</v>
      </c>
      <c r="T77">
        <f t="shared" si="18"/>
        <v>3.5900377384416848</v>
      </c>
    </row>
    <row r="78" spans="2:20">
      <c r="B78" s="28" t="s">
        <v>74</v>
      </c>
      <c r="C78" s="29">
        <v>0.26944074462137119</v>
      </c>
      <c r="D78" s="29">
        <v>0.24570999649090178</v>
      </c>
      <c r="E78" s="29">
        <v>0.29922244673417081</v>
      </c>
      <c r="F78" s="29">
        <v>0.26341130551307951</v>
      </c>
      <c r="G78" s="29">
        <v>0.25306540302312613</v>
      </c>
      <c r="H78" s="29">
        <v>0.30344324087127739</v>
      </c>
      <c r="I78" s="29">
        <v>0.30445650977108923</v>
      </c>
      <c r="J78" s="29">
        <v>0.1877629681133775</v>
      </c>
      <c r="K78" s="29">
        <v>0.20893315709271076</v>
      </c>
      <c r="L78" s="29">
        <v>0.20796523611968362</v>
      </c>
      <c r="M78" s="29">
        <v>0.30653794389216765</v>
      </c>
      <c r="N78" s="29">
        <v>0.25231084499593959</v>
      </c>
      <c r="O78" s="29">
        <v>0.288791303754586</v>
      </c>
      <c r="P78" s="29">
        <v>0.12891091012774861</v>
      </c>
      <c r="Q78" s="29">
        <v>0.19643155122747766</v>
      </c>
      <c r="R78" s="29">
        <v>0.2197935343671622</v>
      </c>
      <c r="T78">
        <f t="shared" si="18"/>
        <v>3.9361870967158694</v>
      </c>
    </row>
    <row r="79" spans="2:20">
      <c r="B79" s="28" t="s">
        <v>75</v>
      </c>
      <c r="C79" s="29">
        <v>0.22180265049859776</v>
      </c>
      <c r="D79" s="29">
        <v>0.19021134691216549</v>
      </c>
      <c r="E79" s="29">
        <v>0.24335070742368331</v>
      </c>
      <c r="F79" s="29">
        <v>0.20470676580862668</v>
      </c>
      <c r="G79" s="29">
        <v>0.17748584195243713</v>
      </c>
      <c r="H79" s="29">
        <v>0.22025182163505902</v>
      </c>
      <c r="I79" s="29">
        <v>0.21236186522466829</v>
      </c>
      <c r="J79" s="29">
        <v>0.13355194185155758</v>
      </c>
      <c r="K79" s="29">
        <v>0.1806328322204788</v>
      </c>
      <c r="L79" s="29">
        <v>0.13865836935791781</v>
      </c>
      <c r="M79" s="29">
        <v>0.25879165279267285</v>
      </c>
      <c r="N79" s="29">
        <v>0.19585340737627666</v>
      </c>
      <c r="O79" s="29">
        <v>0.2262285408391905</v>
      </c>
      <c r="P79" s="29">
        <v>0.10345287489837594</v>
      </c>
      <c r="Q79" s="29">
        <v>0.14882227110885862</v>
      </c>
      <c r="R79" s="29">
        <v>0.16671973760868988</v>
      </c>
      <c r="T79">
        <f t="shared" si="18"/>
        <v>3.0228826275092566</v>
      </c>
    </row>
    <row r="80" spans="2:20">
      <c r="B80" s="28" t="s">
        <v>76</v>
      </c>
      <c r="C80" s="29">
        <v>0.33595113109973046</v>
      </c>
      <c r="D80" s="29">
        <v>0.29834933808298147</v>
      </c>
      <c r="E80" s="29">
        <v>0.35457822911382769</v>
      </c>
      <c r="F80" s="29">
        <v>0.3309137908333033</v>
      </c>
      <c r="G80" s="29">
        <v>0.30776934232169206</v>
      </c>
      <c r="H80" s="29">
        <v>0.35599533945734324</v>
      </c>
      <c r="I80" s="29">
        <v>0.36576730792681189</v>
      </c>
      <c r="J80" s="29">
        <v>0.2017886438609427</v>
      </c>
      <c r="K80" s="29">
        <v>0.3117238440033413</v>
      </c>
      <c r="L80" s="29">
        <v>0.29452203928662135</v>
      </c>
      <c r="M80" s="29">
        <v>0.30664767551593475</v>
      </c>
      <c r="N80" s="29">
        <v>0.30699807254906503</v>
      </c>
      <c r="O80" s="29">
        <v>0.35008078341980525</v>
      </c>
      <c r="P80" s="29">
        <v>0.15505498086629363</v>
      </c>
      <c r="Q80" s="29">
        <v>0.27033273296926141</v>
      </c>
      <c r="R80" s="29">
        <v>0.29015772346062113</v>
      </c>
      <c r="T80">
        <f t="shared" si="18"/>
        <v>4.8366309747675764</v>
      </c>
    </row>
    <row r="81" spans="2:20">
      <c r="B81" s="28" t="s">
        <v>77</v>
      </c>
      <c r="C81" s="29">
        <v>0.27397973511567969</v>
      </c>
      <c r="D81" s="29">
        <v>0.24869168112659712</v>
      </c>
      <c r="E81" s="29">
        <v>0.30390756707116123</v>
      </c>
      <c r="F81" s="29">
        <v>0.27720746857496448</v>
      </c>
      <c r="G81" s="29">
        <v>0.24738797664338216</v>
      </c>
      <c r="H81" s="29">
        <v>0.29803861195935505</v>
      </c>
      <c r="I81" s="29">
        <v>0.29906420575489773</v>
      </c>
      <c r="J81" s="29">
        <v>0.1709770847845995</v>
      </c>
      <c r="K81" s="29">
        <v>0.2511836362747899</v>
      </c>
      <c r="L81" s="29">
        <v>0.23078150689719756</v>
      </c>
      <c r="M81" s="29">
        <v>0.32112392100552134</v>
      </c>
      <c r="N81" s="29">
        <v>0.20731153178099379</v>
      </c>
      <c r="O81" s="29">
        <v>0.29321545765473406</v>
      </c>
      <c r="P81" s="29">
        <v>0.14121496803394679</v>
      </c>
      <c r="Q81" s="29">
        <v>0.21817358372547546</v>
      </c>
      <c r="R81" s="29">
        <v>0.23274915243728744</v>
      </c>
      <c r="T81">
        <f t="shared" si="18"/>
        <v>4.0150080888405837</v>
      </c>
    </row>
    <row r="82" spans="2:20">
      <c r="B82" s="28" t="s">
        <v>78</v>
      </c>
      <c r="C82" s="29">
        <v>0.3110500590922517</v>
      </c>
      <c r="D82" s="29">
        <v>0.28481492579391582</v>
      </c>
      <c r="E82" s="29">
        <v>0.34524957393258926</v>
      </c>
      <c r="F82" s="29">
        <v>0.3055910018057082</v>
      </c>
      <c r="G82" s="29">
        <v>0.29333547192969545</v>
      </c>
      <c r="H82" s="29">
        <v>0.33927753576745667</v>
      </c>
      <c r="I82" s="29">
        <v>0.3401915581958887</v>
      </c>
      <c r="J82" s="29">
        <v>0.21918771002194087</v>
      </c>
      <c r="K82" s="29">
        <v>0.30678879530222802</v>
      </c>
      <c r="L82" s="29">
        <v>0.24464102627776546</v>
      </c>
      <c r="M82" s="29">
        <v>0.35367338482430843</v>
      </c>
      <c r="N82" s="29">
        <v>0.28304144348129395</v>
      </c>
      <c r="O82" s="29">
        <v>0.26641891142967261</v>
      </c>
      <c r="P82" s="29">
        <v>0.14580099865971868</v>
      </c>
      <c r="Q82" s="29">
        <v>0.23085254520486526</v>
      </c>
      <c r="R82" s="29">
        <v>0.26715472534039786</v>
      </c>
      <c r="T82">
        <f t="shared" si="18"/>
        <v>4.5370696670596971</v>
      </c>
    </row>
    <row r="83" spans="2:20">
      <c r="B83" s="28" t="s">
        <v>79</v>
      </c>
      <c r="C83" s="29">
        <v>0.21043508892457879</v>
      </c>
      <c r="D83" s="29">
        <v>0.20670945238007804</v>
      </c>
      <c r="E83" s="29">
        <v>0.25361867536989746</v>
      </c>
      <c r="F83" s="29">
        <v>0.222076251658686</v>
      </c>
      <c r="G83" s="29">
        <v>0.21210271343409989</v>
      </c>
      <c r="H83" s="29">
        <v>0.24903957294859638</v>
      </c>
      <c r="I83" s="29">
        <v>0.24023129822247927</v>
      </c>
      <c r="J83" s="29">
        <v>0.15510489476035758</v>
      </c>
      <c r="K83" s="29">
        <v>0.22495972346096987</v>
      </c>
      <c r="L83" s="29">
        <v>0.20039751225949198</v>
      </c>
      <c r="M83" s="29">
        <v>0.26020939031296747</v>
      </c>
      <c r="N83" s="29">
        <v>0.22126892696959205</v>
      </c>
      <c r="O83" s="29">
        <v>0.24491124582167453</v>
      </c>
      <c r="P83" s="29">
        <v>9.2587812636964292E-2</v>
      </c>
      <c r="Q83" s="29">
        <v>0.17064739529467063</v>
      </c>
      <c r="R83" s="29">
        <v>0.19024872560686423</v>
      </c>
      <c r="T83">
        <f t="shared" si="18"/>
        <v>3.3545486800619684</v>
      </c>
    </row>
    <row r="84" spans="2:20">
      <c r="B84" s="28" t="s">
        <v>80</v>
      </c>
      <c r="C84" s="29">
        <v>0.21163771183960897</v>
      </c>
      <c r="D84" s="29">
        <v>0.18917821787410016</v>
      </c>
      <c r="E84" s="29">
        <v>0.25508570405453285</v>
      </c>
      <c r="F84" s="29">
        <v>0.23301177963380046</v>
      </c>
      <c r="G84" s="29">
        <v>0.21408563571307648</v>
      </c>
      <c r="H84" s="29">
        <v>0.24138655606540957</v>
      </c>
      <c r="I84" s="29">
        <v>0.25070029621727635</v>
      </c>
      <c r="J84" s="29">
        <v>0.15580819346621394</v>
      </c>
      <c r="K84" s="29">
        <v>0.22594397847231659</v>
      </c>
      <c r="L84" s="29">
        <v>0.18304544523803207</v>
      </c>
      <c r="M84" s="29">
        <v>0.27068194776677523</v>
      </c>
      <c r="N84" s="29">
        <v>0.22215318980523396</v>
      </c>
      <c r="O84" s="29">
        <v>0.23706849519386564</v>
      </c>
      <c r="P84" s="29">
        <v>0.13297233559020505</v>
      </c>
      <c r="Q84" s="29">
        <v>0.14244061828059768</v>
      </c>
      <c r="R84" s="29">
        <v>0.21038177577459843</v>
      </c>
      <c r="T84">
        <f t="shared" si="18"/>
        <v>3.3755818809856426</v>
      </c>
    </row>
    <row r="85" spans="2:20">
      <c r="B85" s="28" t="s">
        <v>81</v>
      </c>
      <c r="C85" s="29">
        <v>0.30223492352367631</v>
      </c>
      <c r="D85" s="29">
        <v>0.28466786270544048</v>
      </c>
      <c r="E85" s="29">
        <v>0.34528353438561837</v>
      </c>
      <c r="F85" s="29">
        <v>0.32438164163449662</v>
      </c>
      <c r="G85" s="29">
        <v>0.30225162682424761</v>
      </c>
      <c r="H85" s="29">
        <v>0.33820017196316016</v>
      </c>
      <c r="I85" s="29">
        <v>0.3208796387423995</v>
      </c>
      <c r="J85" s="29">
        <v>0.19984862337769493</v>
      </c>
      <c r="K85" s="29">
        <v>0.27806777733355259</v>
      </c>
      <c r="L85" s="29">
        <v>0.25464917528139425</v>
      </c>
      <c r="M85" s="29">
        <v>0.35379992832553314</v>
      </c>
      <c r="N85" s="29">
        <v>0.27302321749903186</v>
      </c>
      <c r="O85" s="29">
        <v>0.33311863387880114</v>
      </c>
      <c r="P85" s="29">
        <v>0.17474107674916844</v>
      </c>
      <c r="Q85" s="29">
        <v>0.23018143008159478</v>
      </c>
      <c r="R85" s="29">
        <v>0.21911873115440289</v>
      </c>
      <c r="T85">
        <f t="shared" si="18"/>
        <v>4.5344479934602147</v>
      </c>
    </row>
    <row r="87" spans="2:20">
      <c r="B87" t="s">
        <v>40</v>
      </c>
      <c r="C87">
        <f>SUM(C70:C85)</f>
        <v>4.3578227051685587</v>
      </c>
      <c r="D87">
        <f t="shared" ref="D87:R87" si="19">SUM(D70:D85)</f>
        <v>4.0563790919519773</v>
      </c>
      <c r="E87">
        <f t="shared" si="19"/>
        <v>4.9826084203626104</v>
      </c>
      <c r="F87">
        <f t="shared" si="19"/>
        <v>4.4304693949117562</v>
      </c>
      <c r="G87">
        <f t="shared" si="19"/>
        <v>4.1966514515992008</v>
      </c>
      <c r="H87">
        <f t="shared" si="19"/>
        <v>4.8638514197621303</v>
      </c>
      <c r="I87">
        <f t="shared" si="19"/>
        <v>4.8650737401663386</v>
      </c>
      <c r="J87">
        <f t="shared" si="19"/>
        <v>3.0391153737470784</v>
      </c>
      <c r="K87">
        <f t="shared" si="19"/>
        <v>4.2765006193222721</v>
      </c>
      <c r="L87">
        <f t="shared" si="19"/>
        <v>3.680404379866967</v>
      </c>
      <c r="M87">
        <f t="shared" si="19"/>
        <v>5.1373334953821965</v>
      </c>
      <c r="N87">
        <f t="shared" si="19"/>
        <v>4.1907383972565766</v>
      </c>
      <c r="O87">
        <f t="shared" si="19"/>
        <v>4.7608406321619148</v>
      </c>
      <c r="P87">
        <f t="shared" si="19"/>
        <v>2.2568077771410269</v>
      </c>
      <c r="Q87">
        <f t="shared" si="19"/>
        <v>3.4170443379451121</v>
      </c>
      <c r="R87">
        <f t="shared" si="19"/>
        <v>3.8944577326287964</v>
      </c>
    </row>
    <row r="89" spans="2:20">
      <c r="C89">
        <v>4.3578227051685587</v>
      </c>
      <c r="D89">
        <v>4.0563790919519773</v>
      </c>
      <c r="E89">
        <v>4.9826084203626104</v>
      </c>
      <c r="F89">
        <v>4.4304693949117562</v>
      </c>
      <c r="G89">
        <v>4.1966514515992008</v>
      </c>
      <c r="H89">
        <v>4.8638514197621303</v>
      </c>
      <c r="I89">
        <v>4.8650737401663386</v>
      </c>
      <c r="J89">
        <v>3.0391153737470784</v>
      </c>
      <c r="K89">
        <v>4.2765006193222721</v>
      </c>
      <c r="L89">
        <v>3.680404379866967</v>
      </c>
      <c r="M89">
        <v>5.1373334953821965</v>
      </c>
      <c r="N89">
        <v>4.1907383972565766</v>
      </c>
      <c r="O89">
        <v>4.7608406321619148</v>
      </c>
      <c r="P89">
        <v>2.2568077771410269</v>
      </c>
      <c r="Q89">
        <v>3.4170443379451121</v>
      </c>
      <c r="R89">
        <v>3.8944577326287964</v>
      </c>
    </row>
    <row r="93" spans="2:20">
      <c r="C93" s="68" t="s">
        <v>42</v>
      </c>
      <c r="D93" s="68"/>
      <c r="E93" s="68" t="s">
        <v>43</v>
      </c>
      <c r="F93" s="68"/>
      <c r="G93" s="68" t="s">
        <v>44</v>
      </c>
      <c r="H93" s="68"/>
      <c r="I93" s="68" t="s">
        <v>45</v>
      </c>
      <c r="J93" s="68"/>
      <c r="K93" s="5"/>
      <c r="L93" s="6" t="s">
        <v>46</v>
      </c>
      <c r="M93" s="6"/>
    </row>
    <row r="94" spans="2:20">
      <c r="C94" s="7" t="s">
        <v>47</v>
      </c>
      <c r="D94" s="8">
        <v>4.6059460371807246</v>
      </c>
      <c r="E94" s="7" t="s">
        <v>47</v>
      </c>
      <c r="F94">
        <v>4.3578227051685587</v>
      </c>
      <c r="G94" s="7" t="s">
        <v>47</v>
      </c>
      <c r="H94" s="9">
        <f>D94+F94</f>
        <v>8.9637687423492842</v>
      </c>
      <c r="I94" s="65" t="s">
        <v>47</v>
      </c>
      <c r="J94" s="15">
        <f>D94-F94</f>
        <v>0.24812333201216585</v>
      </c>
      <c r="K94" s="7" t="s">
        <v>47</v>
      </c>
      <c r="L94">
        <f>RANK(H94,$H$94:$H$109)</f>
        <v>6</v>
      </c>
    </row>
    <row r="95" spans="2:20">
      <c r="C95" s="10" t="s">
        <v>3</v>
      </c>
      <c r="D95" s="11">
        <v>4.3731928418006873</v>
      </c>
      <c r="E95" s="10" t="s">
        <v>3</v>
      </c>
      <c r="F95">
        <v>4.0563790919519773</v>
      </c>
      <c r="G95" s="10" t="s">
        <v>3</v>
      </c>
      <c r="H95" s="9">
        <f t="shared" ref="H95:H109" si="20">D95+F95</f>
        <v>8.4295719337526656</v>
      </c>
      <c r="I95" s="10" t="s">
        <v>3</v>
      </c>
      <c r="J95" s="15">
        <f t="shared" ref="J95:J109" si="21">D95-F95</f>
        <v>0.31681374984871002</v>
      </c>
      <c r="K95" s="10" t="s">
        <v>3</v>
      </c>
      <c r="L95">
        <f t="shared" ref="L95:L109" si="22">RANK(H95,$H$94:$H$109)</f>
        <v>9</v>
      </c>
    </row>
    <row r="96" spans="2:20">
      <c r="C96" s="7" t="s">
        <v>4</v>
      </c>
      <c r="D96" s="8">
        <v>4.8523717961629771</v>
      </c>
      <c r="E96" s="7" t="s">
        <v>4</v>
      </c>
      <c r="F96">
        <v>4.9826084203626104</v>
      </c>
      <c r="G96" s="7" t="s">
        <v>4</v>
      </c>
      <c r="H96" s="9">
        <f t="shared" si="20"/>
        <v>9.8349802165255866</v>
      </c>
      <c r="I96" s="7" t="s">
        <v>4</v>
      </c>
      <c r="J96" s="14">
        <f t="shared" si="21"/>
        <v>-0.13023662419963333</v>
      </c>
      <c r="K96" s="7" t="s">
        <v>4</v>
      </c>
      <c r="L96">
        <f t="shared" si="22"/>
        <v>2</v>
      </c>
    </row>
    <row r="97" spans="3:12">
      <c r="C97" s="10" t="s">
        <v>5</v>
      </c>
      <c r="D97" s="8">
        <v>4.5422308217764211</v>
      </c>
      <c r="E97" s="10" t="s">
        <v>5</v>
      </c>
      <c r="F97">
        <v>4.4304693949117562</v>
      </c>
      <c r="G97" s="10" t="s">
        <v>5</v>
      </c>
      <c r="H97" s="9">
        <f t="shared" si="20"/>
        <v>8.9727002166881782</v>
      </c>
      <c r="I97" s="10" t="s">
        <v>5</v>
      </c>
      <c r="J97" s="15">
        <f t="shared" si="21"/>
        <v>0.11176142686466495</v>
      </c>
      <c r="K97" s="10" t="s">
        <v>5</v>
      </c>
      <c r="L97">
        <f t="shared" si="22"/>
        <v>5</v>
      </c>
    </row>
    <row r="98" spans="3:12">
      <c r="C98" s="7" t="s">
        <v>6</v>
      </c>
      <c r="D98" s="8">
        <v>4.2878295134967974</v>
      </c>
      <c r="E98" s="7" t="s">
        <v>6</v>
      </c>
      <c r="F98">
        <v>4.1966514515992008</v>
      </c>
      <c r="G98" s="7" t="s">
        <v>6</v>
      </c>
      <c r="H98" s="9">
        <f t="shared" si="20"/>
        <v>8.4844809650959974</v>
      </c>
      <c r="I98" s="7" t="s">
        <v>6</v>
      </c>
      <c r="J98" s="15">
        <f t="shared" si="21"/>
        <v>9.1178061897596585E-2</v>
      </c>
      <c r="K98" s="7" t="s">
        <v>6</v>
      </c>
      <c r="L98">
        <f t="shared" si="22"/>
        <v>8</v>
      </c>
    </row>
    <row r="99" spans="3:12">
      <c r="C99" s="10" t="s">
        <v>48</v>
      </c>
      <c r="D99" s="12">
        <v>4.4454328878350351</v>
      </c>
      <c r="E99" s="10" t="s">
        <v>48</v>
      </c>
      <c r="F99">
        <v>4.8638514197621303</v>
      </c>
      <c r="G99" s="10" t="s">
        <v>48</v>
      </c>
      <c r="H99" s="9">
        <f t="shared" si="20"/>
        <v>9.3092843075971654</v>
      </c>
      <c r="I99" s="10" t="s">
        <v>48</v>
      </c>
      <c r="J99" s="14">
        <f t="shared" si="21"/>
        <v>-0.41841853192709522</v>
      </c>
      <c r="K99" s="10" t="s">
        <v>48</v>
      </c>
      <c r="L99">
        <f t="shared" si="22"/>
        <v>3</v>
      </c>
    </row>
    <row r="100" spans="3:12">
      <c r="C100" s="10" t="s">
        <v>49</v>
      </c>
      <c r="D100" s="12">
        <v>4.0967003232793813</v>
      </c>
      <c r="E100" s="10" t="s">
        <v>49</v>
      </c>
      <c r="F100">
        <v>4.8650737401663386</v>
      </c>
      <c r="G100" s="10" t="s">
        <v>49</v>
      </c>
      <c r="H100" s="9">
        <f t="shared" si="20"/>
        <v>8.9617740634457199</v>
      </c>
      <c r="I100" s="10" t="s">
        <v>49</v>
      </c>
      <c r="J100" s="14">
        <f t="shared" si="21"/>
        <v>-0.76837341688695737</v>
      </c>
      <c r="K100" s="10" t="s">
        <v>49</v>
      </c>
      <c r="L100">
        <f t="shared" si="22"/>
        <v>7</v>
      </c>
    </row>
    <row r="101" spans="3:12">
      <c r="C101" s="10" t="s">
        <v>11</v>
      </c>
      <c r="D101" s="12">
        <v>3.5900377384416848</v>
      </c>
      <c r="E101" s="10" t="s">
        <v>11</v>
      </c>
      <c r="F101">
        <v>3.0391153737470784</v>
      </c>
      <c r="G101" s="10" t="s">
        <v>11</v>
      </c>
      <c r="H101" s="9">
        <f t="shared" si="20"/>
        <v>6.6291531121887637</v>
      </c>
      <c r="I101" s="10" t="s">
        <v>11</v>
      </c>
      <c r="J101" s="15">
        <f t="shared" si="21"/>
        <v>0.55092236469460643</v>
      </c>
      <c r="K101" s="10" t="s">
        <v>11</v>
      </c>
      <c r="L101">
        <f t="shared" si="22"/>
        <v>15</v>
      </c>
    </row>
    <row r="102" spans="3:12">
      <c r="C102" s="10" t="s">
        <v>12</v>
      </c>
      <c r="D102" s="12">
        <v>3.9361870967158694</v>
      </c>
      <c r="E102" s="10" t="s">
        <v>12</v>
      </c>
      <c r="F102">
        <v>4.2765006193222721</v>
      </c>
      <c r="G102" s="10" t="s">
        <v>12</v>
      </c>
      <c r="H102" s="9">
        <f t="shared" si="20"/>
        <v>8.2126877160381415</v>
      </c>
      <c r="I102" s="10" t="s">
        <v>12</v>
      </c>
      <c r="J102" s="14">
        <f t="shared" si="21"/>
        <v>-0.34031352260640269</v>
      </c>
      <c r="K102" s="10" t="s">
        <v>12</v>
      </c>
      <c r="L102">
        <f t="shared" si="22"/>
        <v>11</v>
      </c>
    </row>
    <row r="103" spans="3:12">
      <c r="C103" s="10" t="s">
        <v>14</v>
      </c>
      <c r="D103" s="12">
        <v>3.0228826275092566</v>
      </c>
      <c r="E103" s="10" t="s">
        <v>14</v>
      </c>
      <c r="F103">
        <v>3.680404379866967</v>
      </c>
      <c r="G103" s="10" t="s">
        <v>14</v>
      </c>
      <c r="H103" s="9">
        <f t="shared" si="20"/>
        <v>6.7032870073762236</v>
      </c>
      <c r="I103" s="10" t="s">
        <v>14</v>
      </c>
      <c r="J103" s="14">
        <f t="shared" si="21"/>
        <v>-0.65752175235771038</v>
      </c>
      <c r="K103" s="10" t="s">
        <v>14</v>
      </c>
      <c r="L103">
        <f t="shared" si="22"/>
        <v>14</v>
      </c>
    </row>
    <row r="104" spans="3:12">
      <c r="C104" s="10" t="s">
        <v>50</v>
      </c>
      <c r="D104" s="12">
        <v>4.8366309747675764</v>
      </c>
      <c r="E104" s="10" t="s">
        <v>50</v>
      </c>
      <c r="F104">
        <v>5.1373334953821965</v>
      </c>
      <c r="G104" s="10" t="s">
        <v>50</v>
      </c>
      <c r="H104" s="9">
        <f t="shared" si="20"/>
        <v>9.9739644701497738</v>
      </c>
      <c r="I104" s="10" t="s">
        <v>50</v>
      </c>
      <c r="J104" s="14">
        <f t="shared" si="21"/>
        <v>-0.30070252061462011</v>
      </c>
      <c r="K104" s="10" t="s">
        <v>50</v>
      </c>
      <c r="L104">
        <f t="shared" si="22"/>
        <v>1</v>
      </c>
    </row>
    <row r="105" spans="3:12">
      <c r="C105" s="10" t="s">
        <v>17</v>
      </c>
      <c r="D105" s="12">
        <v>4.0150080888405837</v>
      </c>
      <c r="E105" s="10" t="s">
        <v>17</v>
      </c>
      <c r="F105">
        <v>4.1907383972565766</v>
      </c>
      <c r="G105" s="10" t="s">
        <v>17</v>
      </c>
      <c r="H105" s="9">
        <f t="shared" si="20"/>
        <v>8.2057464860971603</v>
      </c>
      <c r="I105" s="10" t="s">
        <v>17</v>
      </c>
      <c r="J105" s="14">
        <f t="shared" si="21"/>
        <v>-0.17573030841599291</v>
      </c>
      <c r="K105" s="10" t="s">
        <v>17</v>
      </c>
      <c r="L105">
        <f t="shared" si="22"/>
        <v>12</v>
      </c>
    </row>
    <row r="106" spans="3:12">
      <c r="C106" s="10" t="s">
        <v>19</v>
      </c>
      <c r="D106" s="12">
        <v>4.5370696670596971</v>
      </c>
      <c r="E106" s="10" t="s">
        <v>19</v>
      </c>
      <c r="F106">
        <v>4.7608406321619148</v>
      </c>
      <c r="G106" s="10" t="s">
        <v>19</v>
      </c>
      <c r="H106" s="9">
        <f t="shared" si="20"/>
        <v>9.2979102992216127</v>
      </c>
      <c r="I106" s="10" t="s">
        <v>19</v>
      </c>
      <c r="J106" s="14">
        <f t="shared" si="21"/>
        <v>-0.22377096510221772</v>
      </c>
      <c r="K106" s="10" t="s">
        <v>19</v>
      </c>
      <c r="L106">
        <f t="shared" si="22"/>
        <v>4</v>
      </c>
    </row>
    <row r="107" spans="3:12">
      <c r="C107" s="10" t="s">
        <v>22</v>
      </c>
      <c r="D107" s="12">
        <v>3.3545486800619684</v>
      </c>
      <c r="E107" s="10" t="s">
        <v>22</v>
      </c>
      <c r="F107">
        <v>2.2568077771410269</v>
      </c>
      <c r="G107" s="10" t="s">
        <v>22</v>
      </c>
      <c r="H107" s="9">
        <f t="shared" si="20"/>
        <v>5.6113564572029953</v>
      </c>
      <c r="I107" s="10" t="s">
        <v>22</v>
      </c>
      <c r="J107" s="15">
        <f t="shared" si="21"/>
        <v>1.0977409029209415</v>
      </c>
      <c r="K107" s="10" t="s">
        <v>22</v>
      </c>
      <c r="L107">
        <f t="shared" si="22"/>
        <v>16</v>
      </c>
    </row>
    <row r="108" spans="3:12">
      <c r="C108" s="10" t="s">
        <v>24</v>
      </c>
      <c r="D108" s="12">
        <v>3.3755818809856426</v>
      </c>
      <c r="E108" s="10" t="s">
        <v>24</v>
      </c>
      <c r="F108">
        <v>3.4170443379451121</v>
      </c>
      <c r="G108" s="10" t="s">
        <v>24</v>
      </c>
      <c r="H108" s="9">
        <f t="shared" si="20"/>
        <v>6.7926262189307547</v>
      </c>
      <c r="I108" s="10" t="s">
        <v>24</v>
      </c>
      <c r="J108" s="14">
        <f t="shared" si="21"/>
        <v>-4.1462456959469485E-2</v>
      </c>
      <c r="K108" s="10" t="s">
        <v>24</v>
      </c>
      <c r="L108">
        <f t="shared" si="22"/>
        <v>13</v>
      </c>
    </row>
    <row r="109" spans="3:12" ht="16.2" thickBot="1">
      <c r="C109" s="13" t="s">
        <v>51</v>
      </c>
      <c r="D109" s="12">
        <v>4.5344479934602147</v>
      </c>
      <c r="E109" s="13" t="s">
        <v>51</v>
      </c>
      <c r="F109">
        <v>3.8944577326287964</v>
      </c>
      <c r="G109" s="13" t="s">
        <v>51</v>
      </c>
      <c r="H109" s="9">
        <f t="shared" si="20"/>
        <v>8.4289057260890115</v>
      </c>
      <c r="I109" s="13" t="s">
        <v>51</v>
      </c>
      <c r="J109" s="15">
        <f t="shared" si="21"/>
        <v>0.6399902608314183</v>
      </c>
      <c r="K109" s="13" t="s">
        <v>51</v>
      </c>
      <c r="L109">
        <f t="shared" si="22"/>
        <v>10</v>
      </c>
    </row>
  </sheetData>
  <mergeCells count="4">
    <mergeCell ref="C93:D93"/>
    <mergeCell ref="E93:F93"/>
    <mergeCell ref="G93:H93"/>
    <mergeCell ref="I93:J9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5"/>
  <sheetViews>
    <sheetView topLeftCell="A46" workbookViewId="0">
      <selection activeCell="B26" sqref="B26:R42"/>
    </sheetView>
  </sheetViews>
  <sheetFormatPr defaultRowHeight="15.6"/>
  <sheetData>
    <row r="1" spans="1:18">
      <c r="A1" t="s">
        <v>52</v>
      </c>
    </row>
    <row r="2" spans="1:18">
      <c r="A2" t="s">
        <v>53</v>
      </c>
      <c r="B2" t="s">
        <v>54</v>
      </c>
    </row>
    <row r="3" spans="1:18">
      <c r="H3" t="s">
        <v>39</v>
      </c>
    </row>
    <row r="4" spans="1:18">
      <c r="C4" t="s">
        <v>0</v>
      </c>
      <c r="D4" t="s">
        <v>2</v>
      </c>
      <c r="E4" t="s">
        <v>4</v>
      </c>
      <c r="F4" t="s">
        <v>5</v>
      </c>
      <c r="G4" t="s">
        <v>6</v>
      </c>
      <c r="H4" t="s">
        <v>7</v>
      </c>
      <c r="I4" t="s">
        <v>9</v>
      </c>
      <c r="J4" t="s">
        <v>11</v>
      </c>
      <c r="K4" t="s">
        <v>12</v>
      </c>
      <c r="L4" t="s">
        <v>13</v>
      </c>
      <c r="M4" t="s">
        <v>15</v>
      </c>
      <c r="N4" t="s">
        <v>17</v>
      </c>
      <c r="O4" t="s">
        <v>19</v>
      </c>
      <c r="P4" t="s">
        <v>21</v>
      </c>
      <c r="Q4" t="s">
        <v>23</v>
      </c>
      <c r="R4" t="s">
        <v>25</v>
      </c>
    </row>
    <row r="5" spans="1:18">
      <c r="B5" t="s">
        <v>0</v>
      </c>
      <c r="C5">
        <v>0.24837450354223928</v>
      </c>
      <c r="D5">
        <v>0.26935767081280648</v>
      </c>
      <c r="E5">
        <v>0.35804164585125425</v>
      </c>
      <c r="F5">
        <v>0.30052644607442264</v>
      </c>
      <c r="G5">
        <v>0.29619081107935363</v>
      </c>
      <c r="H5">
        <v>0.33354225218230954</v>
      </c>
      <c r="I5">
        <v>0.34319315165459258</v>
      </c>
      <c r="J5">
        <v>0.21146045615019562</v>
      </c>
      <c r="K5">
        <v>0.30007412938148337</v>
      </c>
      <c r="L5">
        <v>0.26688319668108851</v>
      </c>
      <c r="M5">
        <v>0.36702270978321472</v>
      </c>
      <c r="N5">
        <v>0.30438075162621381</v>
      </c>
      <c r="O5">
        <v>0.32777071073072495</v>
      </c>
      <c r="P5">
        <v>0.15709938743199753</v>
      </c>
      <c r="Q5">
        <v>0.24301865118207044</v>
      </c>
      <c r="R5">
        <v>0.27900956301675828</v>
      </c>
    </row>
    <row r="6" spans="1:18">
      <c r="B6" t="s">
        <v>2</v>
      </c>
      <c r="C6">
        <v>0.27483842986393892</v>
      </c>
      <c r="D6">
        <v>0.21914518385448284</v>
      </c>
      <c r="E6">
        <v>0.32572166576001826</v>
      </c>
      <c r="F6">
        <v>0.29698145127803249</v>
      </c>
      <c r="G6">
        <v>0.27552428168614801</v>
      </c>
      <c r="H6">
        <v>0.32951022677306707</v>
      </c>
      <c r="I6">
        <v>0.329890493412338</v>
      </c>
      <c r="J6">
        <v>0.20339855889017969</v>
      </c>
      <c r="K6">
        <v>0.28877197491613993</v>
      </c>
      <c r="L6">
        <v>0.23695073338362693</v>
      </c>
      <c r="M6">
        <v>0.34312319263749674</v>
      </c>
      <c r="N6">
        <v>0.2831185706975845</v>
      </c>
      <c r="O6">
        <v>0.32358824680180631</v>
      </c>
      <c r="P6">
        <v>0.1509974850515986</v>
      </c>
      <c r="Q6">
        <v>0.22374548213837375</v>
      </c>
      <c r="R6">
        <v>0.26788686465585509</v>
      </c>
    </row>
    <row r="7" spans="1:18">
      <c r="B7" t="s">
        <v>4</v>
      </c>
      <c r="C7">
        <v>0.32823554926335652</v>
      </c>
      <c r="D7">
        <v>0.29131622861718964</v>
      </c>
      <c r="E7">
        <v>0.29803709535666012</v>
      </c>
      <c r="F7">
        <v>0.33176125804388062</v>
      </c>
      <c r="G7">
        <v>0.31808410276550769</v>
      </c>
      <c r="H7">
        <v>0.34858455545374173</v>
      </c>
      <c r="I7">
        <v>0.35784521118413321</v>
      </c>
      <c r="J7">
        <v>0.23929979053813827</v>
      </c>
      <c r="K7">
        <v>0.32181634206335713</v>
      </c>
      <c r="L7">
        <v>0.27733175954224698</v>
      </c>
      <c r="M7">
        <v>0.37370744099916237</v>
      </c>
      <c r="N7">
        <v>0.30756140912078356</v>
      </c>
      <c r="O7">
        <v>0.3512677840491637</v>
      </c>
      <c r="P7">
        <v>0.15476746775300845</v>
      </c>
      <c r="Q7">
        <v>0.25285334748699473</v>
      </c>
      <c r="R7">
        <v>0.29990245392565185</v>
      </c>
    </row>
    <row r="8" spans="1:18">
      <c r="B8" t="s">
        <v>5</v>
      </c>
      <c r="C8">
        <v>0.31170869530610651</v>
      </c>
      <c r="D8">
        <v>0.28487109329739846</v>
      </c>
      <c r="E8">
        <v>0.35463934450807855</v>
      </c>
      <c r="F8">
        <v>0.24871461720733945</v>
      </c>
      <c r="G8">
        <v>0.293658858959709</v>
      </c>
      <c r="H8">
        <v>0.32995085765497761</v>
      </c>
      <c r="I8">
        <v>0.33067466081749397</v>
      </c>
      <c r="J8">
        <v>0.20965945531893773</v>
      </c>
      <c r="K8">
        <v>0.27917719574867894</v>
      </c>
      <c r="L8">
        <v>0.25531395026744347</v>
      </c>
      <c r="M8">
        <v>0.36326033924837742</v>
      </c>
      <c r="N8">
        <v>0.27395018106636709</v>
      </c>
      <c r="O8">
        <v>0.33355591557521852</v>
      </c>
      <c r="P8">
        <v>0.16489788095979185</v>
      </c>
      <c r="Q8">
        <v>0.2311271981304461</v>
      </c>
      <c r="R8">
        <v>0.27707057771005722</v>
      </c>
    </row>
    <row r="9" spans="1:18">
      <c r="B9" t="s">
        <v>6</v>
      </c>
      <c r="C9">
        <v>0.28878912637133991</v>
      </c>
      <c r="D9">
        <v>0.27224057809356761</v>
      </c>
      <c r="E9">
        <v>0.33024678697350235</v>
      </c>
      <c r="F9">
        <v>0.30197604228588165</v>
      </c>
      <c r="G9">
        <v>0.2227940094391091</v>
      </c>
      <c r="H9">
        <v>0.31463591773178595</v>
      </c>
      <c r="I9">
        <v>0.31498577303850872</v>
      </c>
      <c r="J9">
        <v>0.19070805345436126</v>
      </c>
      <c r="K9">
        <v>0.25585494919114576</v>
      </c>
      <c r="L9">
        <v>0.24332834519228713</v>
      </c>
      <c r="M9">
        <v>0.32949611797972067</v>
      </c>
      <c r="N9">
        <v>0.26950422193898332</v>
      </c>
      <c r="O9">
        <v>0.3097252578079514</v>
      </c>
      <c r="P9">
        <v>0.14934003180652142</v>
      </c>
      <c r="Q9">
        <v>0.22011255534182789</v>
      </c>
      <c r="R9">
        <v>0.27409174685030396</v>
      </c>
    </row>
    <row r="10" spans="1:18">
      <c r="B10" t="s">
        <v>7</v>
      </c>
      <c r="C10">
        <v>0.2869958343652716</v>
      </c>
      <c r="D10">
        <v>0.2801552773956314</v>
      </c>
      <c r="E10">
        <v>0.33006700502697245</v>
      </c>
      <c r="F10">
        <v>0.30015004078812002</v>
      </c>
      <c r="G10">
        <v>0.28819652455678152</v>
      </c>
      <c r="H10">
        <v>0.26723419422631622</v>
      </c>
      <c r="I10">
        <v>0.34319437603174913</v>
      </c>
      <c r="J10">
        <v>0.21382475448300511</v>
      </c>
      <c r="K10">
        <v>0.31081900999332496</v>
      </c>
      <c r="L10">
        <v>0.23059136152817125</v>
      </c>
      <c r="M10">
        <v>0.33826337691570357</v>
      </c>
      <c r="N10">
        <v>0.28706256980055228</v>
      </c>
      <c r="O10">
        <v>0.31849649609847935</v>
      </c>
      <c r="P10">
        <v>0.16193007917953933</v>
      </c>
      <c r="Q10">
        <v>0.22656774171649596</v>
      </c>
      <c r="R10">
        <v>0.26188424572892088</v>
      </c>
    </row>
    <row r="11" spans="1:18">
      <c r="B11" t="s">
        <v>9</v>
      </c>
      <c r="C11">
        <v>0.25022820622287811</v>
      </c>
      <c r="D11">
        <v>0.25376297044773599</v>
      </c>
      <c r="E11">
        <v>0.30822790471209066</v>
      </c>
      <c r="F11">
        <v>0.26313785928538913</v>
      </c>
      <c r="G11">
        <v>0.26979322557627866</v>
      </c>
      <c r="H11">
        <v>0.32169500762091774</v>
      </c>
      <c r="I11">
        <v>0.24682690452457229</v>
      </c>
      <c r="J11">
        <v>0.21169639458428369</v>
      </c>
      <c r="K11">
        <v>0.28383085783471446</v>
      </c>
      <c r="L11">
        <v>0.214359971745226</v>
      </c>
      <c r="M11">
        <v>0.31577749370658781</v>
      </c>
      <c r="N11">
        <v>0.26909490024631783</v>
      </c>
      <c r="O11">
        <v>0.29764595682714307</v>
      </c>
      <c r="P11">
        <v>0.1334457880551374</v>
      </c>
      <c r="Q11">
        <v>0.2212011284368906</v>
      </c>
      <c r="R11">
        <v>0.23597575345321736</v>
      </c>
    </row>
    <row r="12" spans="1:18">
      <c r="B12" t="s">
        <v>11</v>
      </c>
      <c r="C12">
        <v>0.23212031551793266</v>
      </c>
      <c r="D12">
        <v>0.2371972680669851</v>
      </c>
      <c r="E12">
        <v>0.27733053408855257</v>
      </c>
      <c r="F12">
        <v>0.22592167448602676</v>
      </c>
      <c r="G12">
        <v>0.22492562569455607</v>
      </c>
      <c r="H12">
        <v>0.27306555745135763</v>
      </c>
      <c r="I12">
        <v>0.26481048944743935</v>
      </c>
      <c r="J12">
        <v>0.13503785009129191</v>
      </c>
      <c r="K12">
        <v>0.24792241603304005</v>
      </c>
      <c r="L12">
        <v>0.20098475080877276</v>
      </c>
      <c r="M12">
        <v>0.27521697967605285</v>
      </c>
      <c r="N12">
        <v>0.23410515830234829</v>
      </c>
      <c r="O12">
        <v>0.25895689227909846</v>
      </c>
      <c r="P12">
        <v>0.10959369934101119</v>
      </c>
      <c r="Q12">
        <v>0.1905361056192115</v>
      </c>
      <c r="R12">
        <v>0.20231242153800821</v>
      </c>
    </row>
    <row r="13" spans="1:18">
      <c r="B13" t="s">
        <v>12</v>
      </c>
      <c r="C13">
        <v>0.26944074462137119</v>
      </c>
      <c r="D13">
        <v>0.24570999649090178</v>
      </c>
      <c r="E13">
        <v>0.29922244673417081</v>
      </c>
      <c r="F13">
        <v>0.26341130551307951</v>
      </c>
      <c r="G13">
        <v>0.25306540302312613</v>
      </c>
      <c r="H13">
        <v>0.30344324087127739</v>
      </c>
      <c r="I13">
        <v>0.30445650977108923</v>
      </c>
      <c r="J13">
        <v>0.1877629681133775</v>
      </c>
      <c r="K13">
        <v>0.20893315709271076</v>
      </c>
      <c r="L13">
        <v>0.20796523611968362</v>
      </c>
      <c r="M13">
        <v>0.30653794389216765</v>
      </c>
      <c r="N13">
        <v>0.25231084499593959</v>
      </c>
      <c r="O13">
        <v>0.288791303754586</v>
      </c>
      <c r="P13">
        <v>0.12891091012774861</v>
      </c>
      <c r="Q13">
        <v>0.19643155122747766</v>
      </c>
      <c r="R13">
        <v>0.2197935343671622</v>
      </c>
    </row>
    <row r="14" spans="1:18">
      <c r="B14" t="s">
        <v>13</v>
      </c>
      <c r="C14">
        <v>0.22180265049859776</v>
      </c>
      <c r="D14">
        <v>0.19021134691216549</v>
      </c>
      <c r="E14">
        <v>0.24335070742368331</v>
      </c>
      <c r="F14">
        <v>0.20470676580862668</v>
      </c>
      <c r="G14">
        <v>0.17748584195243713</v>
      </c>
      <c r="H14">
        <v>0.22025182163505902</v>
      </c>
      <c r="I14">
        <v>0.21236186522466829</v>
      </c>
      <c r="J14">
        <v>0.13355194185155758</v>
      </c>
      <c r="K14">
        <v>0.1806328322204788</v>
      </c>
      <c r="L14">
        <v>0.13865836935791781</v>
      </c>
      <c r="M14">
        <v>0.25879165279267285</v>
      </c>
      <c r="N14">
        <v>0.19585340737627666</v>
      </c>
      <c r="O14">
        <v>0.2262285408391905</v>
      </c>
      <c r="P14">
        <v>0.10345287489837594</v>
      </c>
      <c r="Q14">
        <v>0.14882227110885862</v>
      </c>
      <c r="R14">
        <v>0.16671973760868988</v>
      </c>
    </row>
    <row r="15" spans="1:18">
      <c r="B15" t="s">
        <v>15</v>
      </c>
      <c r="C15">
        <v>0.33595113109973046</v>
      </c>
      <c r="D15">
        <v>0.29834933808298147</v>
      </c>
      <c r="E15">
        <v>0.35457822911382769</v>
      </c>
      <c r="F15">
        <v>0.3309137908333033</v>
      </c>
      <c r="G15">
        <v>0.30776934232169206</v>
      </c>
      <c r="H15">
        <v>0.35599533945734324</v>
      </c>
      <c r="I15">
        <v>0.36576730792681189</v>
      </c>
      <c r="J15">
        <v>0.2017886438609427</v>
      </c>
      <c r="K15">
        <v>0.3117238440033413</v>
      </c>
      <c r="L15">
        <v>0.29452203928662135</v>
      </c>
      <c r="M15">
        <v>0.30664767551593475</v>
      </c>
      <c r="N15">
        <v>0.30699807254906503</v>
      </c>
      <c r="O15">
        <v>0.35008078341980525</v>
      </c>
      <c r="P15">
        <v>0.15505498086629363</v>
      </c>
      <c r="Q15">
        <v>0.27033273296926141</v>
      </c>
      <c r="R15">
        <v>0.29015772346062113</v>
      </c>
    </row>
    <row r="16" spans="1:18">
      <c r="B16" t="s">
        <v>17</v>
      </c>
      <c r="C16">
        <v>0.27397973511567969</v>
      </c>
      <c r="D16">
        <v>0.24869168112659712</v>
      </c>
      <c r="E16">
        <v>0.30390756707116123</v>
      </c>
      <c r="F16">
        <v>0.27720746857496448</v>
      </c>
      <c r="G16">
        <v>0.24738797664338216</v>
      </c>
      <c r="H16">
        <v>0.29803861195935505</v>
      </c>
      <c r="I16">
        <v>0.29906420575489773</v>
      </c>
      <c r="J16">
        <v>0.1709770847845995</v>
      </c>
      <c r="K16">
        <v>0.2511836362747899</v>
      </c>
      <c r="L16">
        <v>0.23078150689719756</v>
      </c>
      <c r="M16">
        <v>0.32112392100552134</v>
      </c>
      <c r="N16">
        <v>0.20731153178099379</v>
      </c>
      <c r="O16">
        <v>0.29321545765473406</v>
      </c>
      <c r="P16">
        <v>0.14121496803394679</v>
      </c>
      <c r="Q16">
        <v>0.21817358372547546</v>
      </c>
      <c r="R16">
        <v>0.23274915243728744</v>
      </c>
    </row>
    <row r="17" spans="1:18">
      <c r="B17" t="s">
        <v>19</v>
      </c>
      <c r="C17">
        <v>0.3110500590922517</v>
      </c>
      <c r="D17">
        <v>0.28481492579391582</v>
      </c>
      <c r="E17">
        <v>0.34524957393258926</v>
      </c>
      <c r="F17">
        <v>0.3055910018057082</v>
      </c>
      <c r="G17">
        <v>0.29333547192969545</v>
      </c>
      <c r="H17">
        <v>0.33927753576745667</v>
      </c>
      <c r="I17">
        <v>0.3401915581958887</v>
      </c>
      <c r="J17">
        <v>0.21918771002194087</v>
      </c>
      <c r="K17">
        <v>0.30678879530222802</v>
      </c>
      <c r="L17">
        <v>0.24464102627776546</v>
      </c>
      <c r="M17">
        <v>0.35367338482430843</v>
      </c>
      <c r="N17">
        <v>0.28304144348129395</v>
      </c>
      <c r="O17">
        <v>0.26641891142967261</v>
      </c>
      <c r="P17">
        <v>0.14580099865971868</v>
      </c>
      <c r="Q17">
        <v>0.23085254520486526</v>
      </c>
      <c r="R17">
        <v>0.26715472534039786</v>
      </c>
    </row>
    <row r="18" spans="1:18">
      <c r="B18" t="s">
        <v>21</v>
      </c>
      <c r="C18">
        <v>0.21043508892457879</v>
      </c>
      <c r="D18">
        <v>0.20670945238007804</v>
      </c>
      <c r="E18">
        <v>0.25361867536989746</v>
      </c>
      <c r="F18">
        <v>0.222076251658686</v>
      </c>
      <c r="G18">
        <v>0.21210271343409989</v>
      </c>
      <c r="H18">
        <v>0.24903957294859638</v>
      </c>
      <c r="I18">
        <v>0.24023129822247927</v>
      </c>
      <c r="J18">
        <v>0.15510489476035758</v>
      </c>
      <c r="K18">
        <v>0.22495972346096987</v>
      </c>
      <c r="L18">
        <v>0.20039751225949198</v>
      </c>
      <c r="M18">
        <v>0.26020939031296747</v>
      </c>
      <c r="N18">
        <v>0.22126892696959205</v>
      </c>
      <c r="O18">
        <v>0.24491124582167453</v>
      </c>
      <c r="P18">
        <v>9.2587812636964292E-2</v>
      </c>
      <c r="Q18">
        <v>0.17064739529467063</v>
      </c>
      <c r="R18">
        <v>0.19024872560686423</v>
      </c>
    </row>
    <row r="19" spans="1:18">
      <c r="B19" t="s">
        <v>23</v>
      </c>
      <c r="C19">
        <v>0.21163771183960897</v>
      </c>
      <c r="D19">
        <v>0.18917821787410016</v>
      </c>
      <c r="E19">
        <v>0.25508570405453285</v>
      </c>
      <c r="F19">
        <v>0.23301177963380046</v>
      </c>
      <c r="G19">
        <v>0.21408563571307648</v>
      </c>
      <c r="H19">
        <v>0.24138655606540957</v>
      </c>
      <c r="I19">
        <v>0.25070029621727635</v>
      </c>
      <c r="J19">
        <v>0.15580819346621394</v>
      </c>
      <c r="K19">
        <v>0.22594397847231659</v>
      </c>
      <c r="L19">
        <v>0.18304544523803207</v>
      </c>
      <c r="M19">
        <v>0.27068194776677523</v>
      </c>
      <c r="N19">
        <v>0.22215318980523396</v>
      </c>
      <c r="O19">
        <v>0.23706849519386564</v>
      </c>
      <c r="P19">
        <v>0.13297233559020505</v>
      </c>
      <c r="Q19">
        <v>0.14244061828059768</v>
      </c>
      <c r="R19">
        <v>0.21038177577459843</v>
      </c>
    </row>
    <row r="20" spans="1:18">
      <c r="B20" t="s">
        <v>25</v>
      </c>
      <c r="C20">
        <v>0.30223492352367631</v>
      </c>
      <c r="D20">
        <v>0.28466786270544048</v>
      </c>
      <c r="E20">
        <v>0.34528353438561837</v>
      </c>
      <c r="F20">
        <v>0.32438164163449662</v>
      </c>
      <c r="G20">
        <v>0.30225162682424761</v>
      </c>
      <c r="H20">
        <v>0.33820017196316016</v>
      </c>
      <c r="I20">
        <v>0.3208796387423995</v>
      </c>
      <c r="J20">
        <v>0.19984862337769493</v>
      </c>
      <c r="K20">
        <v>0.27806777733355259</v>
      </c>
      <c r="L20">
        <v>0.25464917528139425</v>
      </c>
      <c r="M20">
        <v>0.35379992832553314</v>
      </c>
      <c r="N20">
        <v>0.27302321749903186</v>
      </c>
      <c r="O20">
        <v>0.33311863387880114</v>
      </c>
      <c r="P20">
        <v>0.17474107674916844</v>
      </c>
      <c r="Q20">
        <v>0.23018143008159478</v>
      </c>
      <c r="R20">
        <v>0.21911873115440289</v>
      </c>
    </row>
    <row r="22" spans="1:18">
      <c r="B22" t="s">
        <v>55</v>
      </c>
      <c r="C22">
        <f>SUM(C5:C20)</f>
        <v>4.3578227051685587</v>
      </c>
      <c r="D22">
        <f t="shared" ref="D22:R22" si="0">SUM(D5:D20)</f>
        <v>4.0563790919519773</v>
      </c>
      <c r="E22">
        <f t="shared" si="0"/>
        <v>4.9826084203626104</v>
      </c>
      <c r="F22">
        <f t="shared" si="0"/>
        <v>4.4304693949117562</v>
      </c>
      <c r="G22">
        <f t="shared" si="0"/>
        <v>4.1966514515992008</v>
      </c>
      <c r="H22">
        <f t="shared" si="0"/>
        <v>4.8638514197621303</v>
      </c>
      <c r="I22">
        <f t="shared" si="0"/>
        <v>4.8650737401663386</v>
      </c>
      <c r="J22">
        <f t="shared" si="0"/>
        <v>3.0391153737470784</v>
      </c>
      <c r="K22">
        <f t="shared" si="0"/>
        <v>4.2765006193222721</v>
      </c>
      <c r="L22">
        <f t="shared" si="0"/>
        <v>3.680404379866967</v>
      </c>
      <c r="M22">
        <f t="shared" si="0"/>
        <v>5.1373334953821965</v>
      </c>
      <c r="N22">
        <f t="shared" si="0"/>
        <v>4.1907383972565766</v>
      </c>
      <c r="O22">
        <f t="shared" si="0"/>
        <v>4.7608406321619148</v>
      </c>
      <c r="P22">
        <f t="shared" si="0"/>
        <v>2.2568077771410269</v>
      </c>
      <c r="Q22">
        <f t="shared" si="0"/>
        <v>3.4170443379451121</v>
      </c>
      <c r="R22">
        <f t="shared" si="0"/>
        <v>3.8944577326287964</v>
      </c>
    </row>
    <row r="24" spans="1:18">
      <c r="A24" t="s">
        <v>56</v>
      </c>
      <c r="B24" t="s">
        <v>57</v>
      </c>
    </row>
    <row r="26" spans="1:18">
      <c r="C26" t="s">
        <v>0</v>
      </c>
      <c r="D26" t="s">
        <v>2</v>
      </c>
      <c r="E26" t="s">
        <v>4</v>
      </c>
      <c r="F26" t="s">
        <v>5</v>
      </c>
      <c r="G26" t="s">
        <v>6</v>
      </c>
      <c r="H26" t="s">
        <v>7</v>
      </c>
      <c r="I26" t="s">
        <v>9</v>
      </c>
      <c r="J26" t="s">
        <v>11</v>
      </c>
      <c r="K26" t="s">
        <v>12</v>
      </c>
      <c r="L26" t="s">
        <v>13</v>
      </c>
      <c r="M26" t="s">
        <v>15</v>
      </c>
      <c r="N26" t="s">
        <v>17</v>
      </c>
      <c r="O26" t="s">
        <v>19</v>
      </c>
      <c r="P26" t="s">
        <v>21</v>
      </c>
      <c r="Q26" t="s">
        <v>23</v>
      </c>
      <c r="R26" t="s">
        <v>25</v>
      </c>
    </row>
    <row r="27" spans="1:18">
      <c r="B27" t="s">
        <v>0</v>
      </c>
      <c r="C27">
        <f>C5/C$22</f>
        <v>5.6995091435834873E-2</v>
      </c>
      <c r="D27">
        <f t="shared" ref="D27:R27" si="1">D5/D$22</f>
        <v>6.6403475786378827E-2</v>
      </c>
      <c r="E27">
        <f t="shared" si="1"/>
        <v>7.1858274952539353E-2</v>
      </c>
      <c r="F27">
        <f t="shared" si="1"/>
        <v>6.7831739548763634E-2</v>
      </c>
      <c r="G27">
        <f t="shared" si="1"/>
        <v>7.0577891563161729E-2</v>
      </c>
      <c r="H27">
        <f t="shared" si="1"/>
        <v>6.8575748598550243E-2</v>
      </c>
      <c r="I27">
        <f t="shared" si="1"/>
        <v>7.0542230186804666E-2</v>
      </c>
      <c r="J27">
        <f t="shared" si="1"/>
        <v>6.9579607926985476E-2</v>
      </c>
      <c r="K27">
        <f t="shared" si="1"/>
        <v>7.0168148234487637E-2</v>
      </c>
      <c r="L27">
        <f t="shared" si="1"/>
        <v>7.2514639462181965E-2</v>
      </c>
      <c r="M27">
        <f t="shared" si="1"/>
        <v>7.1442258929291041E-2</v>
      </c>
      <c r="N27">
        <f t="shared" si="1"/>
        <v>7.2631771008534796E-2</v>
      </c>
      <c r="O27">
        <f t="shared" si="1"/>
        <v>6.8847234355308193E-2</v>
      </c>
      <c r="P27">
        <f t="shared" si="1"/>
        <v>6.9611328453952084E-2</v>
      </c>
      <c r="Q27">
        <f t="shared" si="1"/>
        <v>7.111954869400762E-2</v>
      </c>
      <c r="R27">
        <f t="shared" si="1"/>
        <v>7.1642724654357504E-2</v>
      </c>
    </row>
    <row r="28" spans="1:18">
      <c r="B28" t="s">
        <v>2</v>
      </c>
      <c r="C28">
        <f t="shared" ref="C28:R42" si="2">C6/C$22</f>
        <v>6.3067831910180547E-2</v>
      </c>
      <c r="D28">
        <f t="shared" si="2"/>
        <v>5.4024828273391876E-2</v>
      </c>
      <c r="E28">
        <f t="shared" si="2"/>
        <v>6.5371716635182375E-2</v>
      </c>
      <c r="F28">
        <f t="shared" si="2"/>
        <v>6.7031599771145159E-2</v>
      </c>
      <c r="G28">
        <f t="shared" si="2"/>
        <v>6.5653363131016065E-2</v>
      </c>
      <c r="H28">
        <f t="shared" si="2"/>
        <v>6.7746770683464255E-2</v>
      </c>
      <c r="I28">
        <f t="shared" si="2"/>
        <v>6.7807912280700378E-2</v>
      </c>
      <c r="J28">
        <f t="shared" si="2"/>
        <v>6.6926896111679818E-2</v>
      </c>
      <c r="K28">
        <f t="shared" si="2"/>
        <v>6.7525297111240376E-2</v>
      </c>
      <c r="L28">
        <f t="shared" si="2"/>
        <v>6.438171160751413E-2</v>
      </c>
      <c r="M28">
        <f t="shared" si="2"/>
        <v>6.6790134015228028E-2</v>
      </c>
      <c r="N28">
        <f t="shared" si="2"/>
        <v>6.7558158935171225E-2</v>
      </c>
      <c r="O28">
        <f t="shared" si="2"/>
        <v>6.7968720611188305E-2</v>
      </c>
      <c r="P28">
        <f t="shared" si="2"/>
        <v>6.6907552597539124E-2</v>
      </c>
      <c r="Q28">
        <f t="shared" si="2"/>
        <v>6.5479244636587386E-2</v>
      </c>
      <c r="R28">
        <f t="shared" si="2"/>
        <v>6.8786692024265184E-2</v>
      </c>
    </row>
    <row r="29" spans="1:18">
      <c r="B29" t="s">
        <v>4</v>
      </c>
      <c r="C29">
        <f t="shared" si="2"/>
        <v>7.5320996623854275E-2</v>
      </c>
      <c r="D29">
        <f t="shared" si="2"/>
        <v>7.1816815443895024E-2</v>
      </c>
      <c r="E29">
        <f t="shared" si="2"/>
        <v>5.9815476194890388E-2</v>
      </c>
      <c r="F29">
        <f t="shared" si="2"/>
        <v>7.4881740166154218E-2</v>
      </c>
      <c r="G29">
        <f t="shared" si="2"/>
        <v>7.5794739313958678E-2</v>
      </c>
      <c r="H29">
        <f t="shared" si="2"/>
        <v>7.1668421867785895E-2</v>
      </c>
      <c r="I29">
        <f t="shared" si="2"/>
        <v>7.3553913115384423E-2</v>
      </c>
      <c r="J29">
        <f t="shared" si="2"/>
        <v>7.8739949330417655E-2</v>
      </c>
      <c r="K29">
        <f t="shared" si="2"/>
        <v>7.5252261301988935E-2</v>
      </c>
      <c r="L29">
        <f t="shared" si="2"/>
        <v>7.5353610885625422E-2</v>
      </c>
      <c r="M29">
        <f t="shared" si="2"/>
        <v>7.2743465327893816E-2</v>
      </c>
      <c r="N29">
        <f t="shared" si="2"/>
        <v>7.3390744056495025E-2</v>
      </c>
      <c r="O29">
        <f t="shared" si="2"/>
        <v>7.3782722672162154E-2</v>
      </c>
      <c r="P29">
        <f t="shared" si="2"/>
        <v>6.8578046088210151E-2</v>
      </c>
      <c r="Q29">
        <f t="shared" si="2"/>
        <v>7.3997678250511567E-2</v>
      </c>
      <c r="R29">
        <f t="shared" si="2"/>
        <v>7.7007500020603595E-2</v>
      </c>
    </row>
    <row r="30" spans="1:18">
      <c r="B30" t="s">
        <v>5</v>
      </c>
      <c r="C30">
        <f t="shared" si="2"/>
        <v>7.1528539914303316E-2</v>
      </c>
      <c r="D30">
        <f t="shared" si="2"/>
        <v>7.0227926640928209E-2</v>
      </c>
      <c r="E30">
        <f t="shared" si="2"/>
        <v>7.1175439566705828E-2</v>
      </c>
      <c r="F30">
        <f t="shared" si="2"/>
        <v>5.613730623960065E-2</v>
      </c>
      <c r="G30">
        <f t="shared" si="2"/>
        <v>6.9974564803995248E-2</v>
      </c>
      <c r="H30">
        <f t="shared" si="2"/>
        <v>6.7837363681457624E-2</v>
      </c>
      <c r="I30">
        <f t="shared" si="2"/>
        <v>6.7969095326844545E-2</v>
      </c>
      <c r="J30">
        <f t="shared" si="2"/>
        <v>6.8987000997082257E-2</v>
      </c>
      <c r="K30">
        <f t="shared" si="2"/>
        <v>6.528169187846912E-2</v>
      </c>
      <c r="L30">
        <f t="shared" si="2"/>
        <v>6.9371167924942023E-2</v>
      </c>
      <c r="M30">
        <f t="shared" si="2"/>
        <v>7.0709900296506312E-2</v>
      </c>
      <c r="N30">
        <f t="shared" si="2"/>
        <v>6.5370384666746495E-2</v>
      </c>
      <c r="O30">
        <f t="shared" si="2"/>
        <v>7.0062398922131022E-2</v>
      </c>
      <c r="P30">
        <f t="shared" si="2"/>
        <v>7.3066870218201782E-2</v>
      </c>
      <c r="Q30">
        <f t="shared" si="2"/>
        <v>6.7639508087108322E-2</v>
      </c>
      <c r="R30">
        <f t="shared" si="2"/>
        <v>7.1144841395680503E-2</v>
      </c>
    </row>
    <row r="31" spans="1:18">
      <c r="B31" t="s">
        <v>6</v>
      </c>
      <c r="C31">
        <f t="shared" si="2"/>
        <v>6.6269131607585602E-2</v>
      </c>
      <c r="D31">
        <f t="shared" si="2"/>
        <v>6.7114185317073569E-2</v>
      </c>
      <c r="E31">
        <f t="shared" si="2"/>
        <v>6.627989982593667E-2</v>
      </c>
      <c r="F31">
        <f t="shared" si="2"/>
        <v>6.8158927501607597E-2</v>
      </c>
      <c r="G31">
        <f t="shared" si="2"/>
        <v>5.3088518789000193E-2</v>
      </c>
      <c r="H31">
        <f t="shared" si="2"/>
        <v>6.4688636756748089E-2</v>
      </c>
      <c r="I31">
        <f t="shared" si="2"/>
        <v>6.4744295741700153E-2</v>
      </c>
      <c r="J31">
        <f t="shared" si="2"/>
        <v>6.2751172627983423E-2</v>
      </c>
      <c r="K31">
        <f t="shared" si="2"/>
        <v>5.9828109935289323E-2</v>
      </c>
      <c r="L31">
        <f t="shared" si="2"/>
        <v>6.6114567878294547E-2</v>
      </c>
      <c r="M31">
        <f t="shared" si="2"/>
        <v>6.4137576093881266E-2</v>
      </c>
      <c r="N31">
        <f t="shared" si="2"/>
        <v>6.4309483530494635E-2</v>
      </c>
      <c r="O31">
        <f t="shared" si="2"/>
        <v>6.5056842213032456E-2</v>
      </c>
      <c r="P31">
        <f t="shared" si="2"/>
        <v>6.6173128841176099E-2</v>
      </c>
      <c r="Q31">
        <f t="shared" si="2"/>
        <v>6.4416066510332631E-2</v>
      </c>
      <c r="R31">
        <f t="shared" si="2"/>
        <v>7.0379951630721485E-2</v>
      </c>
    </row>
    <row r="32" spans="1:18">
      <c r="B32" t="s">
        <v>7</v>
      </c>
      <c r="C32">
        <f t="shared" si="2"/>
        <v>6.5857620601426164E-2</v>
      </c>
      <c r="D32">
        <f t="shared" si="2"/>
        <v>6.9065358795352971E-2</v>
      </c>
      <c r="E32">
        <f t="shared" si="2"/>
        <v>6.6243817932405719E-2</v>
      </c>
      <c r="F32">
        <f t="shared" si="2"/>
        <v>6.7746781217545973E-2</v>
      </c>
      <c r="G32">
        <f t="shared" si="2"/>
        <v>6.8672971267832991E-2</v>
      </c>
      <c r="H32">
        <f t="shared" si="2"/>
        <v>5.4942918926455503E-2</v>
      </c>
      <c r="I32">
        <f t="shared" si="2"/>
        <v>7.0542481853525865E-2</v>
      </c>
      <c r="J32">
        <f t="shared" si="2"/>
        <v>7.0357564023431532E-2</v>
      </c>
      <c r="K32">
        <f t="shared" si="2"/>
        <v>7.2680688642711502E-2</v>
      </c>
      <c r="L32">
        <f t="shared" si="2"/>
        <v>6.2653811301166387E-2</v>
      </c>
      <c r="M32">
        <f t="shared" si="2"/>
        <v>6.5844153824111074E-2</v>
      </c>
      <c r="N32">
        <f t="shared" si="2"/>
        <v>6.8499281651289615E-2</v>
      </c>
      <c r="O32">
        <f t="shared" si="2"/>
        <v>6.6899213963784579E-2</v>
      </c>
      <c r="P32">
        <f t="shared" si="2"/>
        <v>7.1751826105755395E-2</v>
      </c>
      <c r="Q32">
        <f t="shared" si="2"/>
        <v>6.6305180532935576E-2</v>
      </c>
      <c r="R32">
        <f t="shared" si="2"/>
        <v>6.724536860030228E-2</v>
      </c>
    </row>
    <row r="33" spans="1:18">
      <c r="B33" t="s">
        <v>9</v>
      </c>
      <c r="C33">
        <f t="shared" si="2"/>
        <v>5.7420465023989405E-2</v>
      </c>
      <c r="D33">
        <f t="shared" si="2"/>
        <v>6.2558987879414954E-2</v>
      </c>
      <c r="E33">
        <f t="shared" si="2"/>
        <v>6.1860752182018613E-2</v>
      </c>
      <c r="F33">
        <f t="shared" si="2"/>
        <v>5.9392772149062585E-2</v>
      </c>
      <c r="G33">
        <f t="shared" si="2"/>
        <v>6.4287737184718946E-2</v>
      </c>
      <c r="H33">
        <f t="shared" si="2"/>
        <v>6.6139974242192298E-2</v>
      </c>
      <c r="I33">
        <f t="shared" si="2"/>
        <v>5.0734463177146659E-2</v>
      </c>
      <c r="J33">
        <f t="shared" si="2"/>
        <v>6.9657241845107229E-2</v>
      </c>
      <c r="K33">
        <f t="shared" si="2"/>
        <v>6.6369885824942354E-2</v>
      </c>
      <c r="L33">
        <f t="shared" si="2"/>
        <v>5.8243592176404901E-2</v>
      </c>
      <c r="M33">
        <f t="shared" si="2"/>
        <v>6.1467197718511217E-2</v>
      </c>
      <c r="N33">
        <f t="shared" si="2"/>
        <v>6.4211810601797051E-2</v>
      </c>
      <c r="O33">
        <f t="shared" si="2"/>
        <v>6.2519622021454002E-2</v>
      </c>
      <c r="P33">
        <f t="shared" si="2"/>
        <v>5.9130329754618904E-2</v>
      </c>
      <c r="Q33">
        <f t="shared" si="2"/>
        <v>6.4734638055622365E-2</v>
      </c>
      <c r="R33">
        <f t="shared" si="2"/>
        <v>6.0592711400139262E-2</v>
      </c>
    </row>
    <row r="34" spans="1:18">
      <c r="B34" t="s">
        <v>11</v>
      </c>
      <c r="C34">
        <f t="shared" si="2"/>
        <v>5.326520403012916E-2</v>
      </c>
      <c r="D34">
        <f t="shared" si="2"/>
        <v>5.8475123426603354E-2</v>
      </c>
      <c r="E34">
        <f t="shared" si="2"/>
        <v>5.5659708869590395E-2</v>
      </c>
      <c r="F34">
        <f t="shared" si="2"/>
        <v>5.0992717553921069E-2</v>
      </c>
      <c r="G34">
        <f t="shared" si="2"/>
        <v>5.359645143006684E-2</v>
      </c>
      <c r="H34">
        <f t="shared" si="2"/>
        <v>5.6141837791729272E-2</v>
      </c>
      <c r="I34">
        <f t="shared" si="2"/>
        <v>5.4430930257263761E-2</v>
      </c>
      <c r="J34">
        <f t="shared" si="2"/>
        <v>4.4433275306951223E-2</v>
      </c>
      <c r="K34">
        <f t="shared" si="2"/>
        <v>5.7973197738558989E-2</v>
      </c>
      <c r="L34">
        <f t="shared" si="2"/>
        <v>5.4609420613730933E-2</v>
      </c>
      <c r="M34">
        <f t="shared" si="2"/>
        <v>5.3571951270720036E-2</v>
      </c>
      <c r="N34">
        <f t="shared" si="2"/>
        <v>5.586250825286608E-2</v>
      </c>
      <c r="O34">
        <f t="shared" si="2"/>
        <v>5.4393102455417668E-2</v>
      </c>
      <c r="P34">
        <f t="shared" si="2"/>
        <v>4.8561379684647701E-2</v>
      </c>
      <c r="Q34">
        <f t="shared" si="2"/>
        <v>5.5760501408592518E-2</v>
      </c>
      <c r="R34">
        <f t="shared" si="2"/>
        <v>5.1948804025521003E-2</v>
      </c>
    </row>
    <row r="35" spans="1:18">
      <c r="B35" t="s">
        <v>12</v>
      </c>
      <c r="C35">
        <f t="shared" si="2"/>
        <v>6.1829212166388335E-2</v>
      </c>
      <c r="D35">
        <f t="shared" si="2"/>
        <v>6.0573726202859217E-2</v>
      </c>
      <c r="E35">
        <f t="shared" si="2"/>
        <v>6.0053373953956997E-2</v>
      </c>
      <c r="F35">
        <f t="shared" si="2"/>
        <v>5.9454491620142658E-2</v>
      </c>
      <c r="G35">
        <f t="shared" si="2"/>
        <v>6.0301744364948756E-2</v>
      </c>
      <c r="H35">
        <f t="shared" si="2"/>
        <v>6.238744046299783E-2</v>
      </c>
      <c r="I35">
        <f t="shared" si="2"/>
        <v>6.258004010452671E-2</v>
      </c>
      <c r="J35">
        <f t="shared" si="2"/>
        <v>6.1782112563194692E-2</v>
      </c>
      <c r="K35">
        <f t="shared" si="2"/>
        <v>4.8856103550809708E-2</v>
      </c>
      <c r="L35">
        <f t="shared" si="2"/>
        <v>5.6506083205780988E-2</v>
      </c>
      <c r="M35">
        <f t="shared" si="2"/>
        <v>5.966868691076916E-2</v>
      </c>
      <c r="N35">
        <f t="shared" si="2"/>
        <v>6.0206775293135041E-2</v>
      </c>
      <c r="O35">
        <f t="shared" si="2"/>
        <v>6.0659729251101781E-2</v>
      </c>
      <c r="P35">
        <f t="shared" si="2"/>
        <v>5.7120908317258523E-2</v>
      </c>
      <c r="Q35">
        <f t="shared" si="2"/>
        <v>5.7485806972468065E-2</v>
      </c>
      <c r="R35">
        <f t="shared" si="2"/>
        <v>5.6437519535948194E-2</v>
      </c>
    </row>
    <row r="36" spans="1:18">
      <c r="B36" t="s">
        <v>13</v>
      </c>
      <c r="C36">
        <f t="shared" si="2"/>
        <v>5.0897584758446142E-2</v>
      </c>
      <c r="D36">
        <f t="shared" si="2"/>
        <v>4.6891905958580796E-2</v>
      </c>
      <c r="E36">
        <f t="shared" si="2"/>
        <v>4.8840022512941811E-2</v>
      </c>
      <c r="F36">
        <f t="shared" si="2"/>
        <v>4.6204306488094794E-2</v>
      </c>
      <c r="G36">
        <f t="shared" si="2"/>
        <v>4.2292252287190378E-2</v>
      </c>
      <c r="H36">
        <f t="shared" si="2"/>
        <v>4.5283418967150643E-2</v>
      </c>
      <c r="I36">
        <f t="shared" si="2"/>
        <v>4.365028703910407E-2</v>
      </c>
      <c r="J36">
        <f t="shared" si="2"/>
        <v>4.3944347425973064E-2</v>
      </c>
      <c r="K36">
        <f t="shared" si="2"/>
        <v>4.2238467452649399E-2</v>
      </c>
      <c r="L36">
        <f t="shared" si="2"/>
        <v>3.7674764793897406E-2</v>
      </c>
      <c r="M36">
        <f t="shared" si="2"/>
        <v>5.0374703730114725E-2</v>
      </c>
      <c r="N36">
        <f t="shared" si="2"/>
        <v>4.6734820647475889E-2</v>
      </c>
      <c r="O36">
        <f t="shared" si="2"/>
        <v>4.7518612429683305E-2</v>
      </c>
      <c r="P36">
        <f t="shared" si="2"/>
        <v>4.584035731631176E-2</v>
      </c>
      <c r="Q36">
        <f t="shared" si="2"/>
        <v>4.3552923635271003E-2</v>
      </c>
      <c r="R36">
        <f t="shared" si="2"/>
        <v>4.2809486982454029E-2</v>
      </c>
    </row>
    <row r="37" spans="1:18">
      <c r="B37" t="s">
        <v>15</v>
      </c>
      <c r="C37">
        <f t="shared" si="2"/>
        <v>7.7091509643400238E-2</v>
      </c>
      <c r="D37">
        <f t="shared" si="2"/>
        <v>7.3550654739079693E-2</v>
      </c>
      <c r="E37">
        <f t="shared" si="2"/>
        <v>7.1163173823726486E-2</v>
      </c>
      <c r="F37">
        <f t="shared" si="2"/>
        <v>7.4690458580606953E-2</v>
      </c>
      <c r="G37">
        <f t="shared" si="2"/>
        <v>7.3336884387768642E-2</v>
      </c>
      <c r="H37">
        <f t="shared" si="2"/>
        <v>7.3192067095411692E-2</v>
      </c>
      <c r="I37">
        <f t="shared" si="2"/>
        <v>7.5182274198028115E-2</v>
      </c>
      <c r="J37">
        <f t="shared" si="2"/>
        <v>6.6397164649970933E-2</v>
      </c>
      <c r="K37">
        <f t="shared" si="2"/>
        <v>7.289227145084394E-2</v>
      </c>
      <c r="L37">
        <f t="shared" si="2"/>
        <v>8.0024369305110768E-2</v>
      </c>
      <c r="M37">
        <f t="shared" si="2"/>
        <v>5.9690046556559281E-2</v>
      </c>
      <c r="N37">
        <f t="shared" si="2"/>
        <v>7.3256319876716269E-2</v>
      </c>
      <c r="O37">
        <f t="shared" si="2"/>
        <v>7.3533396823836195E-2</v>
      </c>
      <c r="P37">
        <f t="shared" si="2"/>
        <v>6.8705444228272128E-2</v>
      </c>
      <c r="Q37">
        <f t="shared" si="2"/>
        <v>7.9113030512161814E-2</v>
      </c>
      <c r="R37">
        <f t="shared" si="2"/>
        <v>7.4505295314827275E-2</v>
      </c>
    </row>
    <row r="38" spans="1:18">
      <c r="B38" t="s">
        <v>17</v>
      </c>
      <c r="C38">
        <f t="shared" si="2"/>
        <v>6.2870785172312843E-2</v>
      </c>
      <c r="D38">
        <f t="shared" si="2"/>
        <v>6.130878684884547E-2</v>
      </c>
      <c r="E38">
        <f t="shared" si="2"/>
        <v>6.0993668663419529E-2</v>
      </c>
      <c r="F38">
        <f t="shared" si="2"/>
        <v>6.2568419701381495E-2</v>
      </c>
      <c r="G38">
        <f t="shared" si="2"/>
        <v>5.8948897590508982E-2</v>
      </c>
      <c r="H38">
        <f t="shared" si="2"/>
        <v>6.1276257483607675E-2</v>
      </c>
      <c r="I38">
        <f t="shared" si="2"/>
        <v>6.1471669645170188E-2</v>
      </c>
      <c r="J38">
        <f t="shared" si="2"/>
        <v>5.6258833166242465E-2</v>
      </c>
      <c r="K38">
        <f t="shared" si="2"/>
        <v>5.873578858842695E-2</v>
      </c>
      <c r="L38">
        <f t="shared" si="2"/>
        <v>6.270547556123153E-2</v>
      </c>
      <c r="M38">
        <f t="shared" si="2"/>
        <v>6.2507898561417224E-2</v>
      </c>
      <c r="N38">
        <f t="shared" si="2"/>
        <v>4.9468974707824312E-2</v>
      </c>
      <c r="O38">
        <f t="shared" si="2"/>
        <v>6.1589009233771363E-2</v>
      </c>
      <c r="P38">
        <f t="shared" si="2"/>
        <v>6.2572882575245722E-2</v>
      </c>
      <c r="Q38">
        <f t="shared" si="2"/>
        <v>6.3848625346394308E-2</v>
      </c>
      <c r="R38">
        <f t="shared" si="2"/>
        <v>5.9764200414156129E-2</v>
      </c>
    </row>
    <row r="39" spans="1:18">
      <c r="B39" t="s">
        <v>19</v>
      </c>
      <c r="C39">
        <f t="shared" si="2"/>
        <v>7.1377401086862344E-2</v>
      </c>
      <c r="D39">
        <f t="shared" si="2"/>
        <v>7.0214079931286588E-2</v>
      </c>
      <c r="E39">
        <f t="shared" si="2"/>
        <v>6.9290930533823417E-2</v>
      </c>
      <c r="F39">
        <f t="shared" si="2"/>
        <v>6.8974858997258637E-2</v>
      </c>
      <c r="G39">
        <f t="shared" si="2"/>
        <v>6.9897506455513556E-2</v>
      </c>
      <c r="H39">
        <f t="shared" si="2"/>
        <v>6.9754913644966818E-2</v>
      </c>
      <c r="I39">
        <f t="shared" si="2"/>
        <v>6.9925262465653282E-2</v>
      </c>
      <c r="J39">
        <f t="shared" si="2"/>
        <v>7.2122207638235625E-2</v>
      </c>
      <c r="K39">
        <f t="shared" si="2"/>
        <v>7.173827917061007E-2</v>
      </c>
      <c r="L39">
        <f t="shared" si="2"/>
        <v>6.6471235502281498E-2</v>
      </c>
      <c r="M39">
        <f t="shared" si="2"/>
        <v>6.8843765961897438E-2</v>
      </c>
      <c r="N39">
        <f t="shared" si="2"/>
        <v>6.7539754728327614E-2</v>
      </c>
      <c r="O39">
        <f t="shared" si="2"/>
        <v>5.596047673385169E-2</v>
      </c>
      <c r="P39">
        <f t="shared" si="2"/>
        <v>6.4604969965329773E-2</v>
      </c>
      <c r="Q39">
        <f t="shared" si="2"/>
        <v>6.7559130749732008E-2</v>
      </c>
      <c r="R39">
        <f t="shared" si="2"/>
        <v>6.8598696835789216E-2</v>
      </c>
    </row>
    <row r="40" spans="1:18">
      <c r="B40" t="s">
        <v>21</v>
      </c>
      <c r="C40">
        <f t="shared" si="2"/>
        <v>4.8289043213023339E-2</v>
      </c>
      <c r="D40">
        <f t="shared" si="2"/>
        <v>5.0959106063384975E-2</v>
      </c>
      <c r="E40">
        <f t="shared" si="2"/>
        <v>5.0900784081972933E-2</v>
      </c>
      <c r="F40">
        <f t="shared" si="2"/>
        <v>5.0124768250003719E-2</v>
      </c>
      <c r="G40">
        <f t="shared" si="2"/>
        <v>5.0540941005066023E-2</v>
      </c>
      <c r="H40">
        <f t="shared" si="2"/>
        <v>5.1202134164035754E-2</v>
      </c>
      <c r="I40">
        <f t="shared" si="2"/>
        <v>4.9378757867350569E-2</v>
      </c>
      <c r="J40">
        <f t="shared" si="2"/>
        <v>5.1036198263549611E-2</v>
      </c>
      <c r="K40">
        <f t="shared" si="2"/>
        <v>5.260369247803847E-2</v>
      </c>
      <c r="L40">
        <f t="shared" si="2"/>
        <v>5.444986245417293E-2</v>
      </c>
      <c r="M40">
        <f t="shared" si="2"/>
        <v>5.0650671315549657E-2</v>
      </c>
      <c r="N40">
        <f t="shared" si="2"/>
        <v>5.2799508343074682E-2</v>
      </c>
      <c r="O40">
        <f t="shared" si="2"/>
        <v>5.1442857416224716E-2</v>
      </c>
      <c r="P40">
        <f t="shared" si="2"/>
        <v>4.1026007431725776E-2</v>
      </c>
      <c r="Q40">
        <f t="shared" si="2"/>
        <v>4.9940058839649665E-2</v>
      </c>
      <c r="R40">
        <f t="shared" si="2"/>
        <v>4.8851146595560689E-2</v>
      </c>
    </row>
    <row r="41" spans="1:18">
      <c r="B41" t="s">
        <v>23</v>
      </c>
      <c r="C41">
        <f t="shared" si="2"/>
        <v>4.856501196999085E-2</v>
      </c>
      <c r="D41">
        <f t="shared" si="2"/>
        <v>4.66372135310128E-2</v>
      </c>
      <c r="E41">
        <f t="shared" si="2"/>
        <v>5.11952139389611E-2</v>
      </c>
      <c r="F41">
        <f t="shared" si="2"/>
        <v>5.2593023191043052E-2</v>
      </c>
      <c r="G41">
        <f t="shared" si="2"/>
        <v>5.1013442069747235E-2</v>
      </c>
      <c r="H41">
        <f t="shared" si="2"/>
        <v>4.9628686247413109E-2</v>
      </c>
      <c r="I41">
        <f t="shared" si="2"/>
        <v>5.1530626174785342E-2</v>
      </c>
      <c r="J41">
        <f t="shared" si="2"/>
        <v>5.1267613862947946E-2</v>
      </c>
      <c r="K41">
        <f t="shared" si="2"/>
        <v>5.2833846779174222E-2</v>
      </c>
      <c r="L41">
        <f t="shared" si="2"/>
        <v>4.9735144931179677E-2</v>
      </c>
      <c r="M41">
        <f t="shared" si="2"/>
        <v>5.2689191388895343E-2</v>
      </c>
      <c r="N41">
        <f t="shared" si="2"/>
        <v>5.3010512407709404E-2</v>
      </c>
      <c r="O41">
        <f t="shared" si="2"/>
        <v>4.9795511656564734E-2</v>
      </c>
      <c r="P41">
        <f t="shared" si="2"/>
        <v>5.8920541189669814E-2</v>
      </c>
      <c r="Q41">
        <f t="shared" si="2"/>
        <v>4.1685329247514641E-2</v>
      </c>
      <c r="R41">
        <f t="shared" si="2"/>
        <v>5.4020813735366623E-2</v>
      </c>
    </row>
    <row r="42" spans="1:18">
      <c r="B42" t="s">
        <v>25</v>
      </c>
      <c r="C42">
        <f t="shared" si="2"/>
        <v>6.9354570842272478E-2</v>
      </c>
      <c r="D42">
        <f t="shared" si="2"/>
        <v>7.0177825161911817E-2</v>
      </c>
      <c r="E42">
        <f t="shared" si="2"/>
        <v>6.9297746331928339E-2</v>
      </c>
      <c r="F42">
        <f t="shared" si="2"/>
        <v>7.3216089023668218E-2</v>
      </c>
      <c r="G42">
        <f t="shared" si="2"/>
        <v>7.2022094355505703E-2</v>
      </c>
      <c r="H42">
        <f t="shared" si="2"/>
        <v>6.9533409386033432E-2</v>
      </c>
      <c r="I42">
        <f t="shared" si="2"/>
        <v>6.5955760566011171E-2</v>
      </c>
      <c r="J42">
        <f t="shared" si="2"/>
        <v>6.5758814260246892E-2</v>
      </c>
      <c r="K42">
        <f t="shared" si="2"/>
        <v>6.5022269861759074E-2</v>
      </c>
      <c r="L42">
        <f t="shared" si="2"/>
        <v>6.9190542396484936E-2</v>
      </c>
      <c r="M42">
        <f t="shared" si="2"/>
        <v>6.8868398098654457E-2</v>
      </c>
      <c r="N42">
        <f t="shared" si="2"/>
        <v>6.5149191292342104E-2</v>
      </c>
      <c r="O42">
        <f t="shared" si="2"/>
        <v>6.997054924048797E-2</v>
      </c>
      <c r="P42">
        <f t="shared" si="2"/>
        <v>7.7428427232085414E-2</v>
      </c>
      <c r="Q42">
        <f t="shared" si="2"/>
        <v>6.7362728521110624E-2</v>
      </c>
      <c r="R42">
        <f t="shared" si="2"/>
        <v>5.6264246834307183E-2</v>
      </c>
    </row>
    <row r="44" spans="1:18">
      <c r="B44" t="s">
        <v>55</v>
      </c>
      <c r="C44">
        <f>SUM(C27:C42)</f>
        <v>1</v>
      </c>
      <c r="D44">
        <f t="shared" ref="D44:R44" si="3">SUM(D27:D42)</f>
        <v>1</v>
      </c>
      <c r="E44">
        <f t="shared" si="3"/>
        <v>0.99999999999999989</v>
      </c>
      <c r="F44">
        <f t="shared" si="3"/>
        <v>1.0000000000000004</v>
      </c>
      <c r="G44">
        <f t="shared" si="3"/>
        <v>0.99999999999999989</v>
      </c>
      <c r="H44">
        <f t="shared" si="3"/>
        <v>1</v>
      </c>
      <c r="I44">
        <f t="shared" si="3"/>
        <v>0.99999999999999978</v>
      </c>
      <c r="J44">
        <f t="shared" si="3"/>
        <v>0.99999999999999989</v>
      </c>
      <c r="K44">
        <f t="shared" si="3"/>
        <v>1</v>
      </c>
      <c r="L44">
        <f t="shared" si="3"/>
        <v>1.0000000000000002</v>
      </c>
      <c r="M44">
        <f t="shared" si="3"/>
        <v>1.0000000000000002</v>
      </c>
      <c r="N44">
        <f t="shared" si="3"/>
        <v>1.0000000000000002</v>
      </c>
      <c r="O44">
        <f t="shared" si="3"/>
        <v>1.0000000000000002</v>
      </c>
      <c r="P44">
        <f t="shared" si="3"/>
        <v>1.0000000000000004</v>
      </c>
      <c r="Q44">
        <f t="shared" si="3"/>
        <v>1</v>
      </c>
      <c r="R44">
        <f t="shared" si="3"/>
        <v>1</v>
      </c>
    </row>
    <row r="46" spans="1:18">
      <c r="A46" t="s">
        <v>58</v>
      </c>
      <c r="B46" t="s">
        <v>59</v>
      </c>
    </row>
    <row r="48" spans="1:18">
      <c r="C48" t="s">
        <v>0</v>
      </c>
      <c r="D48" t="s">
        <v>2</v>
      </c>
      <c r="E48" t="s">
        <v>4</v>
      </c>
      <c r="F48" t="s">
        <v>5</v>
      </c>
      <c r="G48" t="s">
        <v>6</v>
      </c>
      <c r="H48" t="s">
        <v>7</v>
      </c>
      <c r="I48" t="s">
        <v>9</v>
      </c>
      <c r="J48" t="s">
        <v>11</v>
      </c>
      <c r="K48" t="s">
        <v>12</v>
      </c>
      <c r="L48" t="s">
        <v>13</v>
      </c>
      <c r="M48" t="s">
        <v>15</v>
      </c>
      <c r="N48" t="s">
        <v>17</v>
      </c>
      <c r="O48" t="s">
        <v>19</v>
      </c>
      <c r="P48" t="s">
        <v>21</v>
      </c>
      <c r="Q48" t="s">
        <v>23</v>
      </c>
      <c r="R48" t="s">
        <v>25</v>
      </c>
    </row>
    <row r="49" spans="2:18">
      <c r="B49" t="s">
        <v>0</v>
      </c>
      <c r="C49" s="17">
        <f t="array" ref="C49:R64">MMULT(C27:R42,MMULT(C27:R42,MMULT(C27:R42,C27:R42)))</f>
        <v>6.9262143414648702E-2</v>
      </c>
      <c r="D49" s="16">
        <v>6.9262130176506634E-2</v>
      </c>
      <c r="E49" s="16">
        <v>6.9262077554593529E-2</v>
      </c>
      <c r="F49" s="16">
        <v>6.9262129560114405E-2</v>
      </c>
      <c r="G49" s="16">
        <v>6.9262093199035327E-2</v>
      </c>
      <c r="H49" s="16">
        <v>6.9262114013897674E-2</v>
      </c>
      <c r="I49" s="16">
        <v>6.9262083251896159E-2</v>
      </c>
      <c r="J49" s="16">
        <v>6.9262082624268723E-2</v>
      </c>
      <c r="K49" s="16">
        <v>6.9262082460879698E-2</v>
      </c>
      <c r="L49" s="16">
        <v>6.9262100157489709E-2</v>
      </c>
      <c r="M49" s="16">
        <v>6.9262081442008211E-2</v>
      </c>
      <c r="N49" s="16">
        <v>6.9262076083400195E-2</v>
      </c>
      <c r="O49" s="16">
        <v>6.926210756649874E-2</v>
      </c>
      <c r="P49" s="16">
        <v>6.9262084735160545E-2</v>
      </c>
      <c r="Q49" s="16">
        <v>6.9262105710117108E-2</v>
      </c>
      <c r="R49" s="16">
        <v>6.9262065430494735E-2</v>
      </c>
    </row>
    <row r="50" spans="2:18">
      <c r="B50" t="s">
        <v>2</v>
      </c>
      <c r="C50" s="18">
        <v>6.5802491446636288E-2</v>
      </c>
      <c r="D50" s="16">
        <v>6.580250371625164E-2</v>
      </c>
      <c r="E50" s="16">
        <v>6.5802457739171122E-2</v>
      </c>
      <c r="F50" s="16">
        <v>6.580246654376587E-2</v>
      </c>
      <c r="G50" s="16">
        <v>6.580247459857122E-2</v>
      </c>
      <c r="H50" s="16">
        <v>6.5802464608828645E-2</v>
      </c>
      <c r="I50" s="16">
        <v>6.5802444642923744E-2</v>
      </c>
      <c r="J50" s="16">
        <v>6.5802447061038993E-2</v>
      </c>
      <c r="K50" s="16">
        <v>6.5802450329152537E-2</v>
      </c>
      <c r="L50" s="16">
        <v>6.5802462543192553E-2</v>
      </c>
      <c r="M50" s="16">
        <v>6.5802446796204381E-2</v>
      </c>
      <c r="N50" s="16">
        <v>6.5802429994362588E-2</v>
      </c>
      <c r="O50" s="16">
        <v>6.5802452650759111E-2</v>
      </c>
      <c r="P50" s="16">
        <v>6.5802463754751378E-2</v>
      </c>
      <c r="Q50" s="16">
        <v>6.5802469446018974E-2</v>
      </c>
      <c r="R50" s="16">
        <v>6.5802416174942646E-2</v>
      </c>
    </row>
    <row r="51" spans="2:18">
      <c r="B51" t="s">
        <v>4</v>
      </c>
      <c r="C51" s="18">
        <v>7.3084406951286762E-2</v>
      </c>
      <c r="D51" s="16">
        <v>7.3084437716160786E-2</v>
      </c>
      <c r="E51" s="16">
        <v>7.3084457289586083E-2</v>
      </c>
      <c r="F51" s="16">
        <v>7.3084378660335389E-2</v>
      </c>
      <c r="G51" s="16">
        <v>7.30843717396642E-2</v>
      </c>
      <c r="H51" s="16">
        <v>7.3084423144644389E-2</v>
      </c>
      <c r="I51" s="16">
        <v>7.308437539673715E-2</v>
      </c>
      <c r="J51" s="16">
        <v>7.308433661804728E-2</v>
      </c>
      <c r="K51" s="16">
        <v>7.3084338137648058E-2</v>
      </c>
      <c r="L51" s="16">
        <v>7.3084364589662415E-2</v>
      </c>
      <c r="M51" s="16">
        <v>7.3084410386481835E-2</v>
      </c>
      <c r="N51" s="16">
        <v>7.3084371246176727E-2</v>
      </c>
      <c r="O51" s="16">
        <v>7.3084392675453011E-2</v>
      </c>
      <c r="P51" s="16">
        <v>7.30844300681988E-2</v>
      </c>
      <c r="Q51" s="16">
        <v>7.3084378660135146E-2</v>
      </c>
      <c r="R51" s="16">
        <v>7.3084336621169713E-2</v>
      </c>
    </row>
    <row r="52" spans="2:18">
      <c r="B52" t="s">
        <v>5</v>
      </c>
      <c r="C52" s="18">
        <v>6.8510091146469804E-2</v>
      </c>
      <c r="D52" s="16">
        <v>6.8510110971936988E-2</v>
      </c>
      <c r="E52" s="16">
        <v>6.8510106756030975E-2</v>
      </c>
      <c r="F52" s="16">
        <v>6.8510154490981814E-2</v>
      </c>
      <c r="G52" s="16">
        <v>6.8510143440528276E-2</v>
      </c>
      <c r="H52" s="16">
        <v>6.8510130595535249E-2</v>
      </c>
      <c r="I52" s="16">
        <v>6.8510131966359814E-2</v>
      </c>
      <c r="J52" s="16">
        <v>6.8510140911404199E-2</v>
      </c>
      <c r="K52" s="16">
        <v>6.851017899019346E-2</v>
      </c>
      <c r="L52" s="16">
        <v>6.8510168386704082E-2</v>
      </c>
      <c r="M52" s="16">
        <v>6.8510104223510865E-2</v>
      </c>
      <c r="N52" s="16">
        <v>6.8510166360022523E-2</v>
      </c>
      <c r="O52" s="16">
        <v>6.8510120537320709E-2</v>
      </c>
      <c r="P52" s="16">
        <v>6.8510083714590081E-2</v>
      </c>
      <c r="Q52" s="16">
        <v>6.8510151891312154E-2</v>
      </c>
      <c r="R52" s="16">
        <v>6.8510144333627454E-2</v>
      </c>
    </row>
    <row r="53" spans="2:18">
      <c r="B53" t="s">
        <v>6</v>
      </c>
      <c r="C53" s="18">
        <v>6.4649812642986998E-2</v>
      </c>
      <c r="D53" s="16">
        <v>6.4649804481690082E-2</v>
      </c>
      <c r="E53" s="16">
        <v>6.4649824607588668E-2</v>
      </c>
      <c r="F53" s="16">
        <v>6.4649821598249863E-2</v>
      </c>
      <c r="G53" s="16">
        <v>6.4649861878962045E-2</v>
      </c>
      <c r="H53" s="16">
        <v>6.4649824218127816E-2</v>
      </c>
      <c r="I53" s="16">
        <v>6.4649816945510127E-2</v>
      </c>
      <c r="J53" s="16">
        <v>6.4649845003171336E-2</v>
      </c>
      <c r="K53" s="16">
        <v>6.4649844065438333E-2</v>
      </c>
      <c r="L53" s="16">
        <v>6.4649813218937355E-2</v>
      </c>
      <c r="M53" s="16">
        <v>6.4649847669501312E-2</v>
      </c>
      <c r="N53" s="16">
        <v>6.4649818418279395E-2</v>
      </c>
      <c r="O53" s="16">
        <v>6.4649833983810856E-2</v>
      </c>
      <c r="P53" s="16">
        <v>6.4649869998040205E-2</v>
      </c>
      <c r="Q53" s="16">
        <v>6.4649828448129165E-2</v>
      </c>
      <c r="R53" s="16">
        <v>6.4649812109398311E-2</v>
      </c>
    </row>
    <row r="54" spans="2:18">
      <c r="B54" t="s">
        <v>7</v>
      </c>
      <c r="C54" s="18">
        <v>6.7109874918233198E-2</v>
      </c>
      <c r="D54" s="16">
        <v>6.7109889548074508E-2</v>
      </c>
      <c r="E54" s="16">
        <v>6.710990315528749E-2</v>
      </c>
      <c r="F54" s="16">
        <v>6.7109876630117749E-2</v>
      </c>
      <c r="G54" s="16">
        <v>6.7109897883402631E-2</v>
      </c>
      <c r="H54" s="16">
        <v>6.7109943457353133E-2</v>
      </c>
      <c r="I54" s="16">
        <v>6.710987201950476E-2</v>
      </c>
      <c r="J54" s="16">
        <v>6.7109890207907641E-2</v>
      </c>
      <c r="K54" s="16">
        <v>6.710986669221139E-2</v>
      </c>
      <c r="L54" s="16">
        <v>6.7109920989205152E-2</v>
      </c>
      <c r="M54" s="16">
        <v>6.7109894163053754E-2</v>
      </c>
      <c r="N54" s="16">
        <v>6.7109891756467116E-2</v>
      </c>
      <c r="O54" s="16">
        <v>6.7109904085354125E-2</v>
      </c>
      <c r="P54" s="16">
        <v>6.7109860137328697E-2</v>
      </c>
      <c r="Q54" s="16">
        <v>6.7109900375811299E-2</v>
      </c>
      <c r="R54" s="16">
        <v>6.7109878486614247E-2</v>
      </c>
    </row>
    <row r="55" spans="2:18">
      <c r="B55" t="s">
        <v>9</v>
      </c>
      <c r="C55" s="18">
        <v>6.1789775498827235E-2</v>
      </c>
      <c r="D55" s="16">
        <v>6.1789770192154606E-2</v>
      </c>
      <c r="E55" s="16">
        <v>6.1789733847874034E-2</v>
      </c>
      <c r="F55" s="16">
        <v>6.1789761803851553E-2</v>
      </c>
      <c r="G55" s="16">
        <v>6.1789720081136548E-2</v>
      </c>
      <c r="H55" s="16">
        <v>6.1789722551620151E-2</v>
      </c>
      <c r="I55" s="16">
        <v>6.1789774553885651E-2</v>
      </c>
      <c r="J55" s="16">
        <v>6.1789695358329379E-2</v>
      </c>
      <c r="K55" s="16">
        <v>6.1789743175790356E-2</v>
      </c>
      <c r="L55" s="16">
        <v>6.1789748319280059E-2</v>
      </c>
      <c r="M55" s="16">
        <v>6.1789724039916519E-2</v>
      </c>
      <c r="N55" s="16">
        <v>6.1789733317684621E-2</v>
      </c>
      <c r="O55" s="16">
        <v>6.1789731737299354E-2</v>
      </c>
      <c r="P55" s="16">
        <v>6.178973123918946E-2</v>
      </c>
      <c r="Q55" s="16">
        <v>6.1789735741663611E-2</v>
      </c>
      <c r="R55" s="16">
        <v>6.1789741976536632E-2</v>
      </c>
    </row>
    <row r="56" spans="2:18">
      <c r="B56" t="s">
        <v>11</v>
      </c>
      <c r="C56" s="18">
        <v>5.3835699986173172E-2</v>
      </c>
      <c r="D56" s="16">
        <v>5.3835655345005354E-2</v>
      </c>
      <c r="E56" s="16">
        <v>5.3835672842465543E-2</v>
      </c>
      <c r="F56" s="16">
        <v>5.3835718386563258E-2</v>
      </c>
      <c r="G56" s="16">
        <v>5.3835676536768899E-2</v>
      </c>
      <c r="H56" s="16">
        <v>5.3835677477404593E-2</v>
      </c>
      <c r="I56" s="16">
        <v>5.3835708817652185E-2</v>
      </c>
      <c r="J56" s="16">
        <v>5.3835709894372114E-2</v>
      </c>
      <c r="K56" s="16">
        <v>5.3835682589334972E-2</v>
      </c>
      <c r="L56" s="16">
        <v>5.3835664323766574E-2</v>
      </c>
      <c r="M56" s="16">
        <v>5.3835700492439353E-2</v>
      </c>
      <c r="N56" s="16">
        <v>5.3835697415965666E-2</v>
      </c>
      <c r="O56" s="16">
        <v>5.3835691318256954E-2</v>
      </c>
      <c r="P56" s="16">
        <v>5.383570172427473E-2</v>
      </c>
      <c r="Q56" s="16">
        <v>5.3835672139101592E-2</v>
      </c>
      <c r="R56" s="16">
        <v>5.383571097279749E-2</v>
      </c>
    </row>
    <row r="57" spans="2:18">
      <c r="B57" t="s">
        <v>12</v>
      </c>
      <c r="C57" s="18">
        <v>5.926339953507509E-2</v>
      </c>
      <c r="D57" s="16">
        <v>5.9263419019166902E-2</v>
      </c>
      <c r="E57" s="16">
        <v>5.926341755972394E-2</v>
      </c>
      <c r="F57" s="16">
        <v>5.9263401352324795E-2</v>
      </c>
      <c r="G57" s="16">
        <v>5.9263426500062902E-2</v>
      </c>
      <c r="H57" s="16">
        <v>5.9263404932559133E-2</v>
      </c>
      <c r="I57" s="16">
        <v>5.9263423046268894E-2</v>
      </c>
      <c r="J57" s="16">
        <v>5.9263437450971068E-2</v>
      </c>
      <c r="K57" s="16">
        <v>5.9263466983460251E-2</v>
      </c>
      <c r="L57" s="16">
        <v>5.9263443811280597E-2</v>
      </c>
      <c r="M57" s="16">
        <v>5.9263413302249122E-2</v>
      </c>
      <c r="N57" s="16">
        <v>5.926343317275487E-2</v>
      </c>
      <c r="O57" s="16">
        <v>5.926341208451217E-2</v>
      </c>
      <c r="P57" s="16">
        <v>5.9263397580746738E-2</v>
      </c>
      <c r="Q57" s="16">
        <v>5.926344739010754E-2</v>
      </c>
      <c r="R57" s="16">
        <v>5.9263458900174225E-2</v>
      </c>
    </row>
    <row r="58" spans="2:18">
      <c r="B58" t="s">
        <v>13</v>
      </c>
      <c r="C58" s="18">
        <v>4.5588805732094742E-2</v>
      </c>
      <c r="D58" s="16">
        <v>4.5588808959875556E-2</v>
      </c>
      <c r="E58" s="16">
        <v>4.558879462725296E-2</v>
      </c>
      <c r="F58" s="16">
        <v>4.5588809689450172E-2</v>
      </c>
      <c r="G58" s="16">
        <v>4.5588845812696177E-2</v>
      </c>
      <c r="H58" s="16">
        <v>4.5588809774556434E-2</v>
      </c>
      <c r="I58" s="16">
        <v>4.5588849778016721E-2</v>
      </c>
      <c r="J58" s="16">
        <v>4.5588830194474177E-2</v>
      </c>
      <c r="K58" s="16">
        <v>4.558887379729757E-2</v>
      </c>
      <c r="L58" s="16">
        <v>4.5588878818467037E-2</v>
      </c>
      <c r="M58" s="16">
        <v>4.558879320010812E-2</v>
      </c>
      <c r="N58" s="16">
        <v>4.5588833506302655E-2</v>
      </c>
      <c r="O58" s="16">
        <v>4.5588815220171421E-2</v>
      </c>
      <c r="P58" s="16">
        <v>4.5588771352145722E-2</v>
      </c>
      <c r="Q58" s="16">
        <v>4.558886026938383E-2</v>
      </c>
      <c r="R58" s="16">
        <v>4.5588864643614849E-2</v>
      </c>
    </row>
    <row r="59" spans="2:18">
      <c r="B59" t="s">
        <v>15</v>
      </c>
      <c r="C59" s="18">
        <v>7.2711688477727479E-2</v>
      </c>
      <c r="D59" s="16">
        <v>7.2711655481765156E-2</v>
      </c>
      <c r="E59" s="16">
        <v>7.2711747691291656E-2</v>
      </c>
      <c r="F59" s="16">
        <v>7.2711710151794895E-2</v>
      </c>
      <c r="G59" s="16">
        <v>7.271167810804878E-2</v>
      </c>
      <c r="H59" s="16">
        <v>7.2711692839316305E-2</v>
      </c>
      <c r="I59" s="16">
        <v>7.2711690067622653E-2</v>
      </c>
      <c r="J59" s="16">
        <v>7.271175214005722E-2</v>
      </c>
      <c r="K59" s="16">
        <v>7.2711658557863171E-2</v>
      </c>
      <c r="L59" s="16">
        <v>7.271159238432888E-2</v>
      </c>
      <c r="M59" s="16">
        <v>7.2711792875526274E-2</v>
      </c>
      <c r="N59" s="16">
        <v>7.2711706478770372E-2</v>
      </c>
      <c r="O59" s="16">
        <v>7.271169953861685E-2</v>
      </c>
      <c r="P59" s="16">
        <v>7.2711821105175489E-2</v>
      </c>
      <c r="Q59" s="16">
        <v>7.2711629787867757E-2</v>
      </c>
      <c r="R59" s="16">
        <v>7.2711706074908955E-2</v>
      </c>
    </row>
    <row r="60" spans="2:18">
      <c r="B60" t="s">
        <v>17</v>
      </c>
      <c r="C60" s="18">
        <v>6.0452894010050592E-2</v>
      </c>
      <c r="D60" s="16">
        <v>6.0452878234153164E-2</v>
      </c>
      <c r="E60" s="16">
        <v>6.0452910406459663E-2</v>
      </c>
      <c r="F60" s="16">
        <v>6.0452903262587371E-2</v>
      </c>
      <c r="G60" s="16">
        <v>6.0452923977171211E-2</v>
      </c>
      <c r="H60" s="16">
        <v>6.0452895543301147E-2</v>
      </c>
      <c r="I60" s="16">
        <v>6.0452918479278278E-2</v>
      </c>
      <c r="J60" s="16">
        <v>6.0452949025625861E-2</v>
      </c>
      <c r="K60" s="16">
        <v>6.0452936417102907E-2</v>
      </c>
      <c r="L60" s="16">
        <v>6.0452901098378566E-2</v>
      </c>
      <c r="M60" s="16">
        <v>6.0452918484158985E-2</v>
      </c>
      <c r="N60" s="16">
        <v>6.0452941008339471E-2</v>
      </c>
      <c r="O60" s="16">
        <v>6.0452906276350908E-2</v>
      </c>
      <c r="P60" s="16">
        <v>6.04529292451167E-2</v>
      </c>
      <c r="Q60" s="16">
        <v>6.0452900547555699E-2</v>
      </c>
      <c r="R60" s="16">
        <v>6.0452945800665236E-2</v>
      </c>
    </row>
    <row r="61" spans="2:18">
      <c r="B61" t="s">
        <v>19</v>
      </c>
      <c r="C61" s="18">
        <v>6.8332458914419525E-2</v>
      </c>
      <c r="D61" s="16">
        <v>6.8332471990991711E-2</v>
      </c>
      <c r="E61" s="16">
        <v>6.8332477524452817E-2</v>
      </c>
      <c r="F61" s="16">
        <v>6.8332460930958155E-2</v>
      </c>
      <c r="G61" s="16">
        <v>6.8332477101693351E-2</v>
      </c>
      <c r="H61" s="16">
        <v>6.8332475102099124E-2</v>
      </c>
      <c r="I61" s="16">
        <v>6.8332483284867004E-2</v>
      </c>
      <c r="J61" s="16">
        <v>6.8332467039712214E-2</v>
      </c>
      <c r="K61" s="16">
        <v>6.8332466020592952E-2</v>
      </c>
      <c r="L61" s="16">
        <v>6.8332487159825359E-2</v>
      </c>
      <c r="M61" s="16">
        <v>6.8332471003643064E-2</v>
      </c>
      <c r="N61" s="16">
        <v>6.8332489923854656E-2</v>
      </c>
      <c r="O61" s="16">
        <v>6.8332503570348493E-2</v>
      </c>
      <c r="P61" s="16">
        <v>6.8332475365298226E-2</v>
      </c>
      <c r="Q61" s="16">
        <v>6.8332486630601361E-2</v>
      </c>
      <c r="R61" s="16">
        <v>6.8332485683674116E-2</v>
      </c>
    </row>
    <row r="62" spans="2:18">
      <c r="B62" t="s">
        <v>21</v>
      </c>
      <c r="C62" s="18">
        <v>5.0291488653813485E-2</v>
      </c>
      <c r="D62" s="16">
        <v>5.029147106803325E-2</v>
      </c>
      <c r="E62" s="16">
        <v>5.0291455825187424E-2</v>
      </c>
      <c r="F62" s="16">
        <v>5.0291466299188251E-2</v>
      </c>
      <c r="G62" s="16">
        <v>5.0291435622827937E-2</v>
      </c>
      <c r="H62" s="16">
        <v>5.0291454968985357E-2</v>
      </c>
      <c r="I62" s="16">
        <v>5.0291455308806542E-2</v>
      </c>
      <c r="J62" s="16">
        <v>5.0291439687532261E-2</v>
      </c>
      <c r="K62" s="16">
        <v>5.0291429554186286E-2</v>
      </c>
      <c r="L62" s="16">
        <v>5.0291433774963687E-2</v>
      </c>
      <c r="M62" s="16">
        <v>5.0291459622100576E-2</v>
      </c>
      <c r="N62" s="16">
        <v>5.0291438851384505E-2</v>
      </c>
      <c r="O62" s="16">
        <v>5.0291456127351149E-2</v>
      </c>
      <c r="P62" s="16">
        <v>5.0291460042444995E-2</v>
      </c>
      <c r="Q62" s="16">
        <v>5.029144172735682E-2</v>
      </c>
      <c r="R62" s="16">
        <v>5.0291439322303899E-2</v>
      </c>
    </row>
    <row r="63" spans="2:18">
      <c r="B63" t="s">
        <v>23</v>
      </c>
      <c r="C63" s="18">
        <v>5.0966860247933003E-2</v>
      </c>
      <c r="D63" s="16">
        <v>5.0966884892852192E-2</v>
      </c>
      <c r="E63" s="16">
        <v>5.0966839375047562E-2</v>
      </c>
      <c r="F63" s="16">
        <v>5.0966845947781787E-2</v>
      </c>
      <c r="G63" s="16">
        <v>5.0966865302039921E-2</v>
      </c>
      <c r="H63" s="16">
        <v>5.0966868630193847E-2</v>
      </c>
      <c r="I63" s="16">
        <v>5.0966829059478608E-2</v>
      </c>
      <c r="J63" s="16">
        <v>5.0966826194399302E-2</v>
      </c>
      <c r="K63" s="16">
        <v>5.0966831313300244E-2</v>
      </c>
      <c r="L63" s="16">
        <v>5.0966880200723555E-2</v>
      </c>
      <c r="M63" s="16">
        <v>5.0966822252247627E-2</v>
      </c>
      <c r="N63" s="16">
        <v>5.0966822545598242E-2</v>
      </c>
      <c r="O63" s="16">
        <v>5.0966858275277256E-2</v>
      </c>
      <c r="P63" s="16">
        <v>5.0966821318936255E-2</v>
      </c>
      <c r="Q63" s="16">
        <v>5.0966871668674835E-2</v>
      </c>
      <c r="R63" s="16">
        <v>5.0966801665156498E-2</v>
      </c>
    </row>
    <row r="64" spans="2:18">
      <c r="B64" t="s">
        <v>25</v>
      </c>
      <c r="C64" s="19">
        <v>6.8348108423623974E-2</v>
      </c>
      <c r="D64" s="16">
        <v>6.8348108205381883E-2</v>
      </c>
      <c r="E64" s="16">
        <v>6.8348123197986749E-2</v>
      </c>
      <c r="F64" s="16">
        <v>6.8348094691935229E-2</v>
      </c>
      <c r="G64" s="16">
        <v>6.8348108217390804E-2</v>
      </c>
      <c r="H64" s="16">
        <v>6.8348098141577343E-2</v>
      </c>
      <c r="I64" s="16">
        <v>6.8348143381191814E-2</v>
      </c>
      <c r="J64" s="16">
        <v>6.8348150588688344E-2</v>
      </c>
      <c r="K64" s="16">
        <v>6.8348150915548134E-2</v>
      </c>
      <c r="L64" s="16">
        <v>6.8348140223794734E-2</v>
      </c>
      <c r="M64" s="16">
        <v>6.8348120046850341E-2</v>
      </c>
      <c r="N64" s="16">
        <v>6.83481499206368E-2</v>
      </c>
      <c r="O64" s="16">
        <v>6.8348114352619213E-2</v>
      </c>
      <c r="P64" s="16">
        <v>6.8348098618602388E-2</v>
      </c>
      <c r="Q64" s="16">
        <v>6.8348119566163448E-2</v>
      </c>
      <c r="R64" s="16">
        <v>6.8348191803921335E-2</v>
      </c>
    </row>
    <row r="67" spans="1:5">
      <c r="A67" t="s">
        <v>60</v>
      </c>
      <c r="B67" t="s">
        <v>61</v>
      </c>
    </row>
    <row r="69" spans="1:5">
      <c r="C69" t="s">
        <v>62</v>
      </c>
      <c r="E69" t="s">
        <v>63</v>
      </c>
    </row>
    <row r="70" spans="1:5">
      <c r="B70" t="s">
        <v>0</v>
      </c>
      <c r="C70" s="16">
        <v>6.9262143414648702E-2</v>
      </c>
      <c r="E70">
        <f>RANK(C70,$C$70:$C$85)</f>
        <v>3</v>
      </c>
    </row>
    <row r="71" spans="1:5">
      <c r="B71" t="s">
        <v>2</v>
      </c>
      <c r="C71" s="16">
        <v>6.5802491446636288E-2</v>
      </c>
      <c r="E71">
        <f t="shared" ref="E71:E85" si="4">RANK(C71,$C$70:$C$85)</f>
        <v>8</v>
      </c>
    </row>
    <row r="72" spans="1:5">
      <c r="B72" t="s">
        <v>4</v>
      </c>
      <c r="C72" s="16">
        <v>7.3084406951286762E-2</v>
      </c>
      <c r="E72">
        <f t="shared" si="4"/>
        <v>1</v>
      </c>
    </row>
    <row r="73" spans="1:5">
      <c r="B73" t="s">
        <v>5</v>
      </c>
      <c r="C73" s="16">
        <v>6.8510091146469804E-2</v>
      </c>
      <c r="E73">
        <f t="shared" si="4"/>
        <v>4</v>
      </c>
    </row>
    <row r="74" spans="1:5">
      <c r="B74" t="s">
        <v>6</v>
      </c>
      <c r="C74" s="16">
        <v>6.4649812642986998E-2</v>
      </c>
      <c r="E74">
        <f t="shared" si="4"/>
        <v>9</v>
      </c>
    </row>
    <row r="75" spans="1:5">
      <c r="B75" t="s">
        <v>7</v>
      </c>
      <c r="C75" s="16">
        <v>6.7109874918233198E-2</v>
      </c>
      <c r="E75">
        <f t="shared" si="4"/>
        <v>7</v>
      </c>
    </row>
    <row r="76" spans="1:5">
      <c r="B76" t="s">
        <v>9</v>
      </c>
      <c r="C76" s="16">
        <v>6.1789775498827235E-2</v>
      </c>
      <c r="E76">
        <f t="shared" si="4"/>
        <v>10</v>
      </c>
    </row>
    <row r="77" spans="1:5">
      <c r="B77" t="s">
        <v>11</v>
      </c>
      <c r="C77" s="16">
        <v>5.3835699986173172E-2</v>
      </c>
      <c r="E77">
        <f t="shared" si="4"/>
        <v>13</v>
      </c>
    </row>
    <row r="78" spans="1:5">
      <c r="B78" t="s">
        <v>12</v>
      </c>
      <c r="C78" s="16">
        <v>5.926339953507509E-2</v>
      </c>
      <c r="E78">
        <f t="shared" si="4"/>
        <v>12</v>
      </c>
    </row>
    <row r="79" spans="1:5">
      <c r="B79" t="s">
        <v>13</v>
      </c>
      <c r="C79" s="16">
        <v>4.5588805732094742E-2</v>
      </c>
      <c r="E79">
        <f t="shared" si="4"/>
        <v>16</v>
      </c>
    </row>
    <row r="80" spans="1:5">
      <c r="B80" t="s">
        <v>15</v>
      </c>
      <c r="C80" s="16">
        <v>7.2711688477727479E-2</v>
      </c>
      <c r="E80">
        <f t="shared" si="4"/>
        <v>2</v>
      </c>
    </row>
    <row r="81" spans="2:5">
      <c r="B81" t="s">
        <v>17</v>
      </c>
      <c r="C81" s="16">
        <v>6.0452894010050592E-2</v>
      </c>
      <c r="E81">
        <f t="shared" si="4"/>
        <v>11</v>
      </c>
    </row>
    <row r="82" spans="2:5">
      <c r="B82" t="s">
        <v>19</v>
      </c>
      <c r="C82" s="16">
        <v>6.8332458914419525E-2</v>
      </c>
      <c r="E82">
        <f t="shared" si="4"/>
        <v>6</v>
      </c>
    </row>
    <row r="83" spans="2:5">
      <c r="B83" t="s">
        <v>21</v>
      </c>
      <c r="C83" s="16">
        <v>5.0291488653813485E-2</v>
      </c>
      <c r="E83">
        <f t="shared" si="4"/>
        <v>15</v>
      </c>
    </row>
    <row r="84" spans="2:5">
      <c r="B84" t="s">
        <v>23</v>
      </c>
      <c r="C84" s="16">
        <v>5.0966860247933003E-2</v>
      </c>
      <c r="E84">
        <f t="shared" si="4"/>
        <v>14</v>
      </c>
    </row>
    <row r="85" spans="2:5">
      <c r="B85" t="s">
        <v>25</v>
      </c>
      <c r="C85" s="16">
        <v>6.8348108423623974E-2</v>
      </c>
      <c r="E85">
        <f t="shared" si="4"/>
        <v>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N22"/>
  <sheetViews>
    <sheetView topLeftCell="A7" workbookViewId="0">
      <selection activeCell="N16" sqref="N16"/>
    </sheetView>
  </sheetViews>
  <sheetFormatPr defaultRowHeight="15.6"/>
  <cols>
    <col min="3" max="3" width="10.5" style="22" customWidth="1"/>
    <col min="4" max="5" width="8.8984375" style="22"/>
    <col min="6" max="6" width="14.8984375" style="22" customWidth="1"/>
    <col min="12" max="12" width="15" customWidth="1"/>
  </cols>
  <sheetData>
    <row r="4" spans="2:14" ht="28.2">
      <c r="C4" s="21" t="s">
        <v>64</v>
      </c>
    </row>
    <row r="6" spans="2:14">
      <c r="B6" s="20"/>
      <c r="C6" s="27" t="s">
        <v>65</v>
      </c>
      <c r="D6" s="27" t="s">
        <v>96</v>
      </c>
      <c r="E6" s="27" t="s">
        <v>92</v>
      </c>
      <c r="F6" s="27" t="s">
        <v>94</v>
      </c>
      <c r="L6" s="23" t="s">
        <v>66</v>
      </c>
    </row>
    <row r="7" spans="2:14">
      <c r="B7" s="20" t="s">
        <v>1</v>
      </c>
      <c r="C7" s="24">
        <v>6</v>
      </c>
      <c r="D7" s="24">
        <v>3</v>
      </c>
      <c r="E7" s="24">
        <f>C7+D7</f>
        <v>9</v>
      </c>
      <c r="F7" s="24">
        <f>RANK(E7,$E$7:$E$22,1)</f>
        <v>3</v>
      </c>
      <c r="K7" s="25" t="s">
        <v>4</v>
      </c>
      <c r="L7" s="26">
        <v>1</v>
      </c>
      <c r="N7">
        <v>3</v>
      </c>
    </row>
    <row r="8" spans="2:14">
      <c r="B8" s="20" t="s">
        <v>3</v>
      </c>
      <c r="C8" s="24">
        <v>9</v>
      </c>
      <c r="D8" s="24">
        <v>8</v>
      </c>
      <c r="E8" s="24">
        <f t="shared" ref="E8:E22" si="0">C8+D8</f>
        <v>17</v>
      </c>
      <c r="F8" s="24">
        <f t="shared" ref="F8:F22" si="1">RANK(E8,$E$7:$E$22,1)</f>
        <v>8</v>
      </c>
      <c r="K8" s="25" t="s">
        <v>16</v>
      </c>
      <c r="L8" s="26">
        <v>1</v>
      </c>
    </row>
    <row r="9" spans="2:14">
      <c r="B9" s="20" t="s">
        <v>4</v>
      </c>
      <c r="C9" s="24">
        <v>2</v>
      </c>
      <c r="D9" s="24">
        <v>1</v>
      </c>
      <c r="E9" s="24">
        <f t="shared" si="0"/>
        <v>3</v>
      </c>
      <c r="F9" s="24">
        <f t="shared" si="1"/>
        <v>1</v>
      </c>
      <c r="K9" s="25" t="s">
        <v>1</v>
      </c>
      <c r="L9" s="26">
        <v>3</v>
      </c>
      <c r="N9">
        <v>9</v>
      </c>
    </row>
    <row r="10" spans="2:14">
      <c r="B10" s="20" t="s">
        <v>5</v>
      </c>
      <c r="C10" s="24">
        <v>5</v>
      </c>
      <c r="D10" s="24">
        <v>4</v>
      </c>
      <c r="E10" s="24">
        <f t="shared" si="0"/>
        <v>9</v>
      </c>
      <c r="F10" s="24">
        <f t="shared" si="1"/>
        <v>3</v>
      </c>
      <c r="K10" s="25" t="s">
        <v>5</v>
      </c>
      <c r="L10" s="26">
        <v>3</v>
      </c>
    </row>
    <row r="11" spans="2:14">
      <c r="B11" s="20" t="s">
        <v>6</v>
      </c>
      <c r="C11" s="24">
        <v>8</v>
      </c>
      <c r="D11" s="24">
        <v>9</v>
      </c>
      <c r="E11" s="24">
        <f t="shared" si="0"/>
        <v>17</v>
      </c>
      <c r="F11" s="24">
        <f t="shared" si="1"/>
        <v>8</v>
      </c>
      <c r="K11" s="25" t="s">
        <v>8</v>
      </c>
      <c r="L11" s="26">
        <v>5</v>
      </c>
      <c r="N11">
        <v>10</v>
      </c>
    </row>
    <row r="12" spans="2:14">
      <c r="B12" s="20" t="s">
        <v>8</v>
      </c>
      <c r="C12" s="24">
        <v>3</v>
      </c>
      <c r="D12" s="24">
        <v>7</v>
      </c>
      <c r="E12" s="24">
        <f t="shared" si="0"/>
        <v>10</v>
      </c>
      <c r="F12" s="24">
        <f t="shared" si="1"/>
        <v>5</v>
      </c>
      <c r="K12" s="25" t="s">
        <v>20</v>
      </c>
      <c r="L12" s="26">
        <v>5</v>
      </c>
    </row>
    <row r="13" spans="2:14">
      <c r="B13" s="20" t="s">
        <v>10</v>
      </c>
      <c r="C13" s="24">
        <v>7</v>
      </c>
      <c r="D13" s="24">
        <v>10</v>
      </c>
      <c r="E13" s="24">
        <f t="shared" si="0"/>
        <v>17</v>
      </c>
      <c r="F13" s="24">
        <f t="shared" si="1"/>
        <v>8</v>
      </c>
      <c r="K13" t="s">
        <v>26</v>
      </c>
      <c r="L13" s="22">
        <v>7</v>
      </c>
      <c r="N13">
        <v>15</v>
      </c>
    </row>
    <row r="14" spans="2:14">
      <c r="B14" s="20" t="s">
        <v>11</v>
      </c>
      <c r="C14" s="24">
        <v>15</v>
      </c>
      <c r="D14" s="24">
        <v>13</v>
      </c>
      <c r="E14" s="24">
        <f t="shared" si="0"/>
        <v>28</v>
      </c>
      <c r="F14" s="24">
        <f t="shared" si="1"/>
        <v>14</v>
      </c>
      <c r="K14" t="s">
        <v>3</v>
      </c>
      <c r="L14" s="22">
        <v>8</v>
      </c>
      <c r="N14">
        <v>17</v>
      </c>
    </row>
    <row r="15" spans="2:14">
      <c r="B15" s="20" t="s">
        <v>12</v>
      </c>
      <c r="C15" s="24">
        <v>11</v>
      </c>
      <c r="D15" s="24">
        <v>12</v>
      </c>
      <c r="E15" s="24">
        <f t="shared" si="0"/>
        <v>23</v>
      </c>
      <c r="F15" s="24">
        <f t="shared" si="1"/>
        <v>11</v>
      </c>
      <c r="K15" t="s">
        <v>6</v>
      </c>
      <c r="L15" s="22">
        <v>8</v>
      </c>
    </row>
    <row r="16" spans="2:14">
      <c r="B16" s="20" t="s">
        <v>14</v>
      </c>
      <c r="C16" s="24">
        <v>14</v>
      </c>
      <c r="D16" s="24">
        <v>16</v>
      </c>
      <c r="E16" s="24">
        <f t="shared" si="0"/>
        <v>30</v>
      </c>
      <c r="F16" s="24">
        <f t="shared" si="1"/>
        <v>15</v>
      </c>
      <c r="K16" t="s">
        <v>10</v>
      </c>
      <c r="L16" s="22">
        <v>8</v>
      </c>
    </row>
    <row r="17" spans="2:14">
      <c r="B17" s="20" t="s">
        <v>16</v>
      </c>
      <c r="C17" s="24">
        <v>1</v>
      </c>
      <c r="D17" s="24">
        <v>2</v>
      </c>
      <c r="E17" s="24">
        <f t="shared" si="0"/>
        <v>3</v>
      </c>
      <c r="F17" s="24">
        <f t="shared" si="1"/>
        <v>1</v>
      </c>
      <c r="K17" t="s">
        <v>12</v>
      </c>
      <c r="L17" s="22">
        <v>11</v>
      </c>
      <c r="N17">
        <v>23</v>
      </c>
    </row>
    <row r="18" spans="2:14">
      <c r="B18" s="20" t="s">
        <v>18</v>
      </c>
      <c r="C18" s="24">
        <v>12</v>
      </c>
      <c r="D18" s="24">
        <v>11</v>
      </c>
      <c r="E18" s="24">
        <f t="shared" si="0"/>
        <v>23</v>
      </c>
      <c r="F18" s="24">
        <f t="shared" si="1"/>
        <v>11</v>
      </c>
      <c r="K18" t="s">
        <v>18</v>
      </c>
      <c r="L18" s="22">
        <v>11</v>
      </c>
    </row>
    <row r="19" spans="2:14">
      <c r="B19" s="20" t="s">
        <v>20</v>
      </c>
      <c r="C19" s="24">
        <v>4</v>
      </c>
      <c r="D19" s="24">
        <v>6</v>
      </c>
      <c r="E19" s="24">
        <f t="shared" si="0"/>
        <v>10</v>
      </c>
      <c r="F19" s="24">
        <f t="shared" si="1"/>
        <v>5</v>
      </c>
      <c r="K19" t="s">
        <v>24</v>
      </c>
      <c r="L19" s="22">
        <v>13</v>
      </c>
      <c r="N19">
        <v>27</v>
      </c>
    </row>
    <row r="20" spans="2:14">
      <c r="B20" s="20" t="s">
        <v>22</v>
      </c>
      <c r="C20" s="24">
        <v>16</v>
      </c>
      <c r="D20" s="24">
        <v>15</v>
      </c>
      <c r="E20" s="24">
        <f t="shared" si="0"/>
        <v>31</v>
      </c>
      <c r="F20" s="24">
        <f t="shared" si="1"/>
        <v>16</v>
      </c>
      <c r="K20" t="s">
        <v>11</v>
      </c>
      <c r="L20" s="22">
        <v>14</v>
      </c>
    </row>
    <row r="21" spans="2:14">
      <c r="B21" s="20" t="s">
        <v>24</v>
      </c>
      <c r="C21" s="24">
        <v>13</v>
      </c>
      <c r="D21" s="24">
        <v>14</v>
      </c>
      <c r="E21" s="24">
        <f t="shared" si="0"/>
        <v>27</v>
      </c>
      <c r="F21" s="24">
        <f t="shared" si="1"/>
        <v>13</v>
      </c>
      <c r="K21" t="s">
        <v>14</v>
      </c>
      <c r="L21" s="22">
        <v>15</v>
      </c>
    </row>
    <row r="22" spans="2:14">
      <c r="B22" s="20" t="s">
        <v>26</v>
      </c>
      <c r="C22" s="24">
        <v>10</v>
      </c>
      <c r="D22" s="24">
        <v>5</v>
      </c>
      <c r="E22" s="24">
        <f t="shared" si="0"/>
        <v>15</v>
      </c>
      <c r="F22" s="24">
        <f t="shared" si="1"/>
        <v>7</v>
      </c>
      <c r="K22" t="s">
        <v>22</v>
      </c>
      <c r="L22" s="22">
        <v>16</v>
      </c>
    </row>
  </sheetData>
  <sortState ref="K7:L22">
    <sortCondition ref="L7:L22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F39"/>
  <sheetViews>
    <sheetView topLeftCell="AS1" workbookViewId="0">
      <selection activeCell="BB23" sqref="BB23"/>
    </sheetView>
  </sheetViews>
  <sheetFormatPr defaultRowHeight="15.6"/>
  <cols>
    <col min="2" max="2" width="4.3984375" customWidth="1"/>
    <col min="3" max="18" width="5.5" style="52" customWidth="1"/>
    <col min="22" max="22" width="4.19921875" customWidth="1"/>
    <col min="23" max="23" width="4.8984375" style="30" customWidth="1"/>
    <col min="24" max="24" width="4.3984375" customWidth="1"/>
    <col min="25" max="25" width="5.19921875" style="31" customWidth="1"/>
    <col min="26" max="26" width="4" customWidth="1"/>
    <col min="27" max="27" width="5.19921875" style="31" customWidth="1"/>
    <col min="28" max="28" width="5" style="33" customWidth="1"/>
    <col min="29" max="29" width="5.3984375" customWidth="1"/>
    <col min="30" max="30" width="6.19921875" style="31" customWidth="1"/>
    <col min="33" max="33" width="3.59765625" customWidth="1"/>
    <col min="34" max="49" width="5.5" style="52" customWidth="1"/>
    <col min="51" max="51" width="6.59765625" customWidth="1"/>
    <col min="54" max="54" width="23.5" customWidth="1"/>
    <col min="55" max="58" width="15.69921875" style="32" customWidth="1"/>
    <col min="59" max="59" width="15.69921875" customWidth="1"/>
  </cols>
  <sheetData>
    <row r="1" spans="2:58">
      <c r="J1" s="52" t="s">
        <v>88</v>
      </c>
      <c r="AM1" s="52" t="s">
        <v>90</v>
      </c>
    </row>
    <row r="2" spans="2:58" ht="16.2" thickBot="1"/>
    <row r="3" spans="2:58" ht="16.2" thickBot="1">
      <c r="B3" s="35"/>
      <c r="C3" s="56" t="s">
        <v>0</v>
      </c>
      <c r="D3" s="56" t="s">
        <v>2</v>
      </c>
      <c r="E3" s="56" t="s">
        <v>4</v>
      </c>
      <c r="F3" s="56" t="s">
        <v>5</v>
      </c>
      <c r="G3" s="56" t="s">
        <v>6</v>
      </c>
      <c r="H3" s="56" t="s">
        <v>7</v>
      </c>
      <c r="I3" s="56" t="s">
        <v>9</v>
      </c>
      <c r="J3" s="56" t="s">
        <v>11</v>
      </c>
      <c r="K3" s="56" t="s">
        <v>12</v>
      </c>
      <c r="L3" s="56" t="s">
        <v>13</v>
      </c>
      <c r="M3" s="56" t="s">
        <v>15</v>
      </c>
      <c r="N3" s="56" t="s">
        <v>17</v>
      </c>
      <c r="O3" s="56" t="s">
        <v>19</v>
      </c>
      <c r="P3" s="56" t="s">
        <v>21</v>
      </c>
      <c r="Q3" s="56" t="s">
        <v>23</v>
      </c>
      <c r="R3" s="56" t="s">
        <v>25</v>
      </c>
      <c r="V3" s="69" t="s">
        <v>83</v>
      </c>
      <c r="W3" s="70"/>
      <c r="X3" s="71" t="s">
        <v>84</v>
      </c>
      <c r="Y3" s="71"/>
      <c r="Z3" s="71" t="s">
        <v>85</v>
      </c>
      <c r="AA3" s="71"/>
      <c r="AB3" s="36" t="s">
        <v>87</v>
      </c>
      <c r="AC3" s="71" t="s">
        <v>86</v>
      </c>
      <c r="AD3" s="72"/>
      <c r="AG3" s="54"/>
      <c r="AH3" s="54" t="s">
        <v>0</v>
      </c>
      <c r="AI3" s="54" t="s">
        <v>2</v>
      </c>
      <c r="AJ3" s="54" t="s">
        <v>4</v>
      </c>
      <c r="AK3" s="54" t="s">
        <v>5</v>
      </c>
      <c r="AL3" s="54" t="s">
        <v>6</v>
      </c>
      <c r="AM3" s="54" t="s">
        <v>7</v>
      </c>
      <c r="AN3" s="54" t="s">
        <v>9</v>
      </c>
      <c r="AO3" s="54" t="s">
        <v>11</v>
      </c>
      <c r="AP3" s="54" t="s">
        <v>12</v>
      </c>
      <c r="AQ3" s="54" t="s">
        <v>13</v>
      </c>
      <c r="AR3" s="54" t="s">
        <v>15</v>
      </c>
      <c r="AS3" s="54" t="s">
        <v>17</v>
      </c>
      <c r="AT3" s="54" t="s">
        <v>19</v>
      </c>
      <c r="AU3" s="54" t="s">
        <v>21</v>
      </c>
      <c r="AV3" s="54" t="s">
        <v>23</v>
      </c>
      <c r="AW3" s="54" t="s">
        <v>25</v>
      </c>
      <c r="BB3" s="58" t="s">
        <v>114</v>
      </c>
      <c r="BC3" s="58" t="s">
        <v>97</v>
      </c>
      <c r="BD3" s="58" t="s">
        <v>95</v>
      </c>
      <c r="BE3" s="58" t="s">
        <v>91</v>
      </c>
      <c r="BF3" s="58" t="s">
        <v>93</v>
      </c>
    </row>
    <row r="4" spans="2:58">
      <c r="B4" s="35" t="s">
        <v>0</v>
      </c>
      <c r="C4" s="57">
        <v>0.24837450354223928</v>
      </c>
      <c r="D4" s="57">
        <v>0.26935767081280648</v>
      </c>
      <c r="E4" s="57">
        <v>0.35804164585125425</v>
      </c>
      <c r="F4" s="57">
        <v>0.30052644607442264</v>
      </c>
      <c r="G4" s="57">
        <v>0.29619081107935363</v>
      </c>
      <c r="H4" s="57">
        <v>0.33354225218230954</v>
      </c>
      <c r="I4" s="57">
        <v>0.34319315165459258</v>
      </c>
      <c r="J4" s="57">
        <v>0.21146045615019562</v>
      </c>
      <c r="K4" s="57">
        <v>0.30007412938148337</v>
      </c>
      <c r="L4" s="57">
        <v>0.26688319668108851</v>
      </c>
      <c r="M4" s="57">
        <v>0.36702270978321472</v>
      </c>
      <c r="N4" s="57">
        <v>0.30438075162621381</v>
      </c>
      <c r="O4" s="57">
        <v>0.32777071073072495</v>
      </c>
      <c r="P4" s="57">
        <v>0.15709938743199753</v>
      </c>
      <c r="Q4" s="57">
        <v>0.24301865118207044</v>
      </c>
      <c r="R4" s="57">
        <v>0.27900956301675828</v>
      </c>
      <c r="V4" s="37" t="s">
        <v>47</v>
      </c>
      <c r="W4" s="38">
        <v>4.6059460371807246</v>
      </c>
      <c r="X4" s="37" t="s">
        <v>47</v>
      </c>
      <c r="Y4" s="39">
        <v>4.3578227051685587</v>
      </c>
      <c r="Z4" s="40" t="s">
        <v>47</v>
      </c>
      <c r="AA4" s="39">
        <f>W4+Y4</f>
        <v>8.9637687423492842</v>
      </c>
      <c r="AB4" s="41">
        <f t="shared" ref="AB4:AB19" si="0">RANK(AA4,$AA$4:$AA$19)</f>
        <v>6</v>
      </c>
      <c r="AC4" s="40" t="s">
        <v>47</v>
      </c>
      <c r="AD4" s="42">
        <f>W4-Y4</f>
        <v>0.24812333201216585</v>
      </c>
      <c r="AE4" s="34"/>
      <c r="AG4" s="54" t="s">
        <v>0</v>
      </c>
      <c r="AH4" s="55">
        <v>5.6995091435834873E-2</v>
      </c>
      <c r="AI4" s="55">
        <v>6.6403475786378827E-2</v>
      </c>
      <c r="AJ4" s="55">
        <v>7.1858274952539353E-2</v>
      </c>
      <c r="AK4" s="55">
        <v>6.7831739548763634E-2</v>
      </c>
      <c r="AL4" s="55">
        <v>7.0577891563161729E-2</v>
      </c>
      <c r="AM4" s="55">
        <v>6.8575748598550243E-2</v>
      </c>
      <c r="AN4" s="55">
        <v>7.0542230186804666E-2</v>
      </c>
      <c r="AO4" s="55">
        <v>6.9579607926985476E-2</v>
      </c>
      <c r="AP4" s="55">
        <v>7.0168148234487637E-2</v>
      </c>
      <c r="AQ4" s="55">
        <v>7.2514639462181965E-2</v>
      </c>
      <c r="AR4" s="55">
        <v>7.1442258929291041E-2</v>
      </c>
      <c r="AS4" s="55">
        <v>7.2631771008534796E-2</v>
      </c>
      <c r="AT4" s="55">
        <v>6.8847234355308193E-2</v>
      </c>
      <c r="AU4" s="55">
        <v>6.9611328453952084E-2</v>
      </c>
      <c r="AV4" s="55">
        <v>7.111954869400762E-2</v>
      </c>
      <c r="AW4" s="55">
        <v>7.1642724654357504E-2</v>
      </c>
      <c r="BA4" t="s">
        <v>0</v>
      </c>
      <c r="BB4" s="59" t="s">
        <v>98</v>
      </c>
      <c r="BC4" s="60">
        <v>6</v>
      </c>
      <c r="BD4" s="60">
        <v>3</v>
      </c>
      <c r="BE4" s="60">
        <v>9</v>
      </c>
      <c r="BF4" s="60">
        <v>3</v>
      </c>
    </row>
    <row r="5" spans="2:58">
      <c r="B5" s="35" t="s">
        <v>2</v>
      </c>
      <c r="C5" s="57">
        <v>0.27483842986393892</v>
      </c>
      <c r="D5" s="57">
        <v>0.21914518385448284</v>
      </c>
      <c r="E5" s="57">
        <v>0.32572166576001826</v>
      </c>
      <c r="F5" s="57">
        <v>0.29698145127803249</v>
      </c>
      <c r="G5" s="57">
        <v>0.27552428168614801</v>
      </c>
      <c r="H5" s="57">
        <v>0.32951022677306707</v>
      </c>
      <c r="I5" s="57">
        <v>0.329890493412338</v>
      </c>
      <c r="J5" s="57">
        <v>0.20339855889017969</v>
      </c>
      <c r="K5" s="57">
        <v>0.28877197491613993</v>
      </c>
      <c r="L5" s="57">
        <v>0.23695073338362693</v>
      </c>
      <c r="M5" s="57">
        <v>0.34312319263749674</v>
      </c>
      <c r="N5" s="57">
        <v>0.2831185706975845</v>
      </c>
      <c r="O5" s="57">
        <v>0.32358824680180631</v>
      </c>
      <c r="P5" s="57">
        <v>0.1509974850515986</v>
      </c>
      <c r="Q5" s="57">
        <v>0.22374548213837375</v>
      </c>
      <c r="R5" s="57">
        <v>0.26788686465585509</v>
      </c>
      <c r="V5" s="43" t="s">
        <v>3</v>
      </c>
      <c r="W5" s="44">
        <v>4.3731928418006873</v>
      </c>
      <c r="X5" s="43" t="s">
        <v>3</v>
      </c>
      <c r="Y5" s="39">
        <v>4.0563790919519773</v>
      </c>
      <c r="Z5" s="45" t="s">
        <v>3</v>
      </c>
      <c r="AA5" s="39">
        <f t="shared" ref="AA5:AA19" si="1">W5+Y5</f>
        <v>8.4295719337526656</v>
      </c>
      <c r="AB5" s="41">
        <f t="shared" si="0"/>
        <v>9</v>
      </c>
      <c r="AC5" s="45" t="s">
        <v>3</v>
      </c>
      <c r="AD5" s="42">
        <f t="shared" ref="AD5:AD19" si="2">W5-Y5</f>
        <v>0.31681374984871002</v>
      </c>
      <c r="AE5" s="34"/>
      <c r="AG5" s="54" t="s">
        <v>2</v>
      </c>
      <c r="AH5" s="55">
        <v>6.3067831910180547E-2</v>
      </c>
      <c r="AI5" s="55">
        <v>5.4024828273391876E-2</v>
      </c>
      <c r="AJ5" s="55">
        <v>6.5371716635182375E-2</v>
      </c>
      <c r="AK5" s="55">
        <v>6.7031599771145159E-2</v>
      </c>
      <c r="AL5" s="55">
        <v>6.5653363131016065E-2</v>
      </c>
      <c r="AM5" s="55">
        <v>6.7746770683464255E-2</v>
      </c>
      <c r="AN5" s="55">
        <v>6.7807912280700378E-2</v>
      </c>
      <c r="AO5" s="55">
        <v>6.6926896111679818E-2</v>
      </c>
      <c r="AP5" s="55">
        <v>6.7525297111240376E-2</v>
      </c>
      <c r="AQ5" s="55">
        <v>6.438171160751413E-2</v>
      </c>
      <c r="AR5" s="55">
        <v>6.6790134015228028E-2</v>
      </c>
      <c r="AS5" s="55">
        <v>6.7558158935171225E-2</v>
      </c>
      <c r="AT5" s="55">
        <v>6.7968720611188305E-2</v>
      </c>
      <c r="AU5" s="55">
        <v>6.6907552597539124E-2</v>
      </c>
      <c r="AV5" s="55">
        <v>6.5479244636587386E-2</v>
      </c>
      <c r="AW5" s="55">
        <v>6.8786692024265184E-2</v>
      </c>
      <c r="BA5" t="s">
        <v>2</v>
      </c>
      <c r="BB5" s="59" t="s">
        <v>99</v>
      </c>
      <c r="BC5" s="60">
        <v>9</v>
      </c>
      <c r="BD5" s="60">
        <v>8</v>
      </c>
      <c r="BE5" s="60">
        <v>17</v>
      </c>
      <c r="BF5" s="60">
        <v>8</v>
      </c>
    </row>
    <row r="6" spans="2:58">
      <c r="B6" s="35" t="s">
        <v>4</v>
      </c>
      <c r="C6" s="57">
        <v>0.32823554926335652</v>
      </c>
      <c r="D6" s="57">
        <v>0.29131622861718964</v>
      </c>
      <c r="E6" s="57">
        <v>0.29803709535666012</v>
      </c>
      <c r="F6" s="57">
        <v>0.33176125804388062</v>
      </c>
      <c r="G6" s="57">
        <v>0.31808410276550769</v>
      </c>
      <c r="H6" s="57">
        <v>0.34858455545374173</v>
      </c>
      <c r="I6" s="57">
        <v>0.35784521118413321</v>
      </c>
      <c r="J6" s="57">
        <v>0.23929979053813827</v>
      </c>
      <c r="K6" s="57">
        <v>0.32181634206335713</v>
      </c>
      <c r="L6" s="57">
        <v>0.27733175954224698</v>
      </c>
      <c r="M6" s="57">
        <v>0.37370744099916237</v>
      </c>
      <c r="N6" s="57">
        <v>0.30756140912078356</v>
      </c>
      <c r="O6" s="57">
        <v>0.3512677840491637</v>
      </c>
      <c r="P6" s="57">
        <v>0.15476746775300845</v>
      </c>
      <c r="Q6" s="57">
        <v>0.25285334748699473</v>
      </c>
      <c r="R6" s="57">
        <v>0.29990245392565185</v>
      </c>
      <c r="V6" s="37" t="s">
        <v>4</v>
      </c>
      <c r="W6" s="38">
        <v>4.8523717961629771</v>
      </c>
      <c r="X6" s="37" t="s">
        <v>4</v>
      </c>
      <c r="Y6" s="39">
        <v>4.9826084203626104</v>
      </c>
      <c r="Z6" s="40" t="s">
        <v>4</v>
      </c>
      <c r="AA6" s="39">
        <f t="shared" si="1"/>
        <v>9.8349802165255866</v>
      </c>
      <c r="AB6" s="41">
        <f t="shared" si="0"/>
        <v>2</v>
      </c>
      <c r="AC6" s="40" t="s">
        <v>4</v>
      </c>
      <c r="AD6" s="42">
        <f t="shared" si="2"/>
        <v>-0.13023662419963333</v>
      </c>
      <c r="AE6" s="34"/>
      <c r="AG6" s="54" t="s">
        <v>4</v>
      </c>
      <c r="AH6" s="55">
        <v>7.5320996623854275E-2</v>
      </c>
      <c r="AI6" s="55">
        <v>7.1816815443895024E-2</v>
      </c>
      <c r="AJ6" s="55">
        <v>5.9815476194890388E-2</v>
      </c>
      <c r="AK6" s="55">
        <v>7.4881740166154218E-2</v>
      </c>
      <c r="AL6" s="55">
        <v>7.5794739313958678E-2</v>
      </c>
      <c r="AM6" s="55">
        <v>7.1668421867785895E-2</v>
      </c>
      <c r="AN6" s="55">
        <v>7.3553913115384423E-2</v>
      </c>
      <c r="AO6" s="55">
        <v>7.8739949330417655E-2</v>
      </c>
      <c r="AP6" s="55">
        <v>7.5252261301988935E-2</v>
      </c>
      <c r="AQ6" s="55">
        <v>7.5353610885625422E-2</v>
      </c>
      <c r="AR6" s="55">
        <v>7.2743465327893816E-2</v>
      </c>
      <c r="AS6" s="55">
        <v>7.3390744056495025E-2</v>
      </c>
      <c r="AT6" s="55">
        <v>7.3782722672162154E-2</v>
      </c>
      <c r="AU6" s="55">
        <v>6.8578046088210151E-2</v>
      </c>
      <c r="AV6" s="55">
        <v>7.3997678250511567E-2</v>
      </c>
      <c r="AW6" s="55">
        <v>7.7007500020603595E-2</v>
      </c>
      <c r="BA6" t="s">
        <v>4</v>
      </c>
      <c r="BB6" s="59" t="s">
        <v>100</v>
      </c>
      <c r="BC6" s="60">
        <v>2</v>
      </c>
      <c r="BD6" s="60">
        <v>1</v>
      </c>
      <c r="BE6" s="60">
        <v>3</v>
      </c>
      <c r="BF6" s="60">
        <v>1</v>
      </c>
    </row>
    <row r="7" spans="2:58">
      <c r="B7" s="35" t="s">
        <v>5</v>
      </c>
      <c r="C7" s="57">
        <v>0.31170869530610651</v>
      </c>
      <c r="D7" s="57">
        <v>0.28487109329739846</v>
      </c>
      <c r="E7" s="57">
        <v>0.35463934450807855</v>
      </c>
      <c r="F7" s="57">
        <v>0.24871461720733945</v>
      </c>
      <c r="G7" s="57">
        <v>0.293658858959709</v>
      </c>
      <c r="H7" s="57">
        <v>0.32995085765497761</v>
      </c>
      <c r="I7" s="57">
        <v>0.33067466081749397</v>
      </c>
      <c r="J7" s="57">
        <v>0.20965945531893773</v>
      </c>
      <c r="K7" s="57">
        <v>0.27917719574867894</v>
      </c>
      <c r="L7" s="57">
        <v>0.25531395026744347</v>
      </c>
      <c r="M7" s="57">
        <v>0.36326033924837742</v>
      </c>
      <c r="N7" s="57">
        <v>0.27395018106636709</v>
      </c>
      <c r="O7" s="57">
        <v>0.33355591557521852</v>
      </c>
      <c r="P7" s="57">
        <v>0.16489788095979185</v>
      </c>
      <c r="Q7" s="57">
        <v>0.2311271981304461</v>
      </c>
      <c r="R7" s="57">
        <v>0.27707057771005722</v>
      </c>
      <c r="V7" s="43" t="s">
        <v>5</v>
      </c>
      <c r="W7" s="38">
        <v>4.5422308217764211</v>
      </c>
      <c r="X7" s="43" t="s">
        <v>5</v>
      </c>
      <c r="Y7" s="39">
        <v>4.4304693949117562</v>
      </c>
      <c r="Z7" s="45" t="s">
        <v>5</v>
      </c>
      <c r="AA7" s="39">
        <f t="shared" si="1"/>
        <v>8.9727002166881782</v>
      </c>
      <c r="AB7" s="41">
        <f t="shared" si="0"/>
        <v>5</v>
      </c>
      <c r="AC7" s="45" t="s">
        <v>5</v>
      </c>
      <c r="AD7" s="42">
        <f t="shared" si="2"/>
        <v>0.11176142686466495</v>
      </c>
      <c r="AE7" s="34"/>
      <c r="AG7" s="54" t="s">
        <v>5</v>
      </c>
      <c r="AH7" s="55">
        <v>7.1528539914303316E-2</v>
      </c>
      <c r="AI7" s="55">
        <v>7.0227926640928209E-2</v>
      </c>
      <c r="AJ7" s="55">
        <v>7.1175439566705828E-2</v>
      </c>
      <c r="AK7" s="55">
        <v>5.613730623960065E-2</v>
      </c>
      <c r="AL7" s="55">
        <v>6.9974564803995248E-2</v>
      </c>
      <c r="AM7" s="55">
        <v>6.7837363681457624E-2</v>
      </c>
      <c r="AN7" s="55">
        <v>6.7969095326844545E-2</v>
      </c>
      <c r="AO7" s="55">
        <v>6.8987000997082257E-2</v>
      </c>
      <c r="AP7" s="55">
        <v>6.528169187846912E-2</v>
      </c>
      <c r="AQ7" s="55">
        <v>6.9371167924942023E-2</v>
      </c>
      <c r="AR7" s="55">
        <v>7.0709900296506312E-2</v>
      </c>
      <c r="AS7" s="55">
        <v>6.5370384666746495E-2</v>
      </c>
      <c r="AT7" s="55">
        <v>7.0062398922131022E-2</v>
      </c>
      <c r="AU7" s="55">
        <v>7.3066870218201782E-2</v>
      </c>
      <c r="AV7" s="55">
        <v>6.7639508087108322E-2</v>
      </c>
      <c r="AW7" s="55">
        <v>7.1144841395680503E-2</v>
      </c>
      <c r="BA7" t="s">
        <v>5</v>
      </c>
      <c r="BB7" s="59" t="s">
        <v>101</v>
      </c>
      <c r="BC7" s="60">
        <v>5</v>
      </c>
      <c r="BD7" s="60">
        <v>4</v>
      </c>
      <c r="BE7" s="60">
        <v>9</v>
      </c>
      <c r="BF7" s="60">
        <v>3</v>
      </c>
    </row>
    <row r="8" spans="2:58">
      <c r="B8" s="35" t="s">
        <v>6</v>
      </c>
      <c r="C8" s="57">
        <v>0.28878912637133991</v>
      </c>
      <c r="D8" s="57">
        <v>0.27224057809356761</v>
      </c>
      <c r="E8" s="57">
        <v>0.33024678697350235</v>
      </c>
      <c r="F8" s="57">
        <v>0.30197604228588165</v>
      </c>
      <c r="G8" s="57">
        <v>0.2227940094391091</v>
      </c>
      <c r="H8" s="57">
        <v>0.31463591773178595</v>
      </c>
      <c r="I8" s="57">
        <v>0.31498577303850872</v>
      </c>
      <c r="J8" s="57">
        <v>0.19070805345436126</v>
      </c>
      <c r="K8" s="57">
        <v>0.25585494919114576</v>
      </c>
      <c r="L8" s="57">
        <v>0.24332834519228713</v>
      </c>
      <c r="M8" s="57">
        <v>0.32949611797972067</v>
      </c>
      <c r="N8" s="57">
        <v>0.26950422193898332</v>
      </c>
      <c r="O8" s="57">
        <v>0.3097252578079514</v>
      </c>
      <c r="P8" s="57">
        <v>0.14934003180652142</v>
      </c>
      <c r="Q8" s="57">
        <v>0.22011255534182789</v>
      </c>
      <c r="R8" s="57">
        <v>0.27409174685030396</v>
      </c>
      <c r="V8" s="37" t="s">
        <v>6</v>
      </c>
      <c r="W8" s="38">
        <v>4.2878295134967974</v>
      </c>
      <c r="X8" s="37" t="s">
        <v>6</v>
      </c>
      <c r="Y8" s="39">
        <v>4.1966514515992008</v>
      </c>
      <c r="Z8" s="40" t="s">
        <v>6</v>
      </c>
      <c r="AA8" s="39">
        <f t="shared" si="1"/>
        <v>8.4844809650959974</v>
      </c>
      <c r="AB8" s="41">
        <f t="shared" si="0"/>
        <v>8</v>
      </c>
      <c r="AC8" s="40" t="s">
        <v>6</v>
      </c>
      <c r="AD8" s="42">
        <f t="shared" si="2"/>
        <v>9.1178061897596585E-2</v>
      </c>
      <c r="AE8" s="34"/>
      <c r="AG8" s="54" t="s">
        <v>6</v>
      </c>
      <c r="AH8" s="55">
        <v>6.6269131607585602E-2</v>
      </c>
      <c r="AI8" s="55">
        <v>6.7114185317073569E-2</v>
      </c>
      <c r="AJ8" s="55">
        <v>6.627989982593667E-2</v>
      </c>
      <c r="AK8" s="55">
        <v>6.8158927501607597E-2</v>
      </c>
      <c r="AL8" s="55">
        <v>5.3088518789000193E-2</v>
      </c>
      <c r="AM8" s="55">
        <v>6.4688636756748089E-2</v>
      </c>
      <c r="AN8" s="55">
        <v>6.4744295741700153E-2</v>
      </c>
      <c r="AO8" s="55">
        <v>6.2751172627983423E-2</v>
      </c>
      <c r="AP8" s="55">
        <v>5.9828109935289323E-2</v>
      </c>
      <c r="AQ8" s="55">
        <v>6.6114567878294547E-2</v>
      </c>
      <c r="AR8" s="55">
        <v>6.4137576093881266E-2</v>
      </c>
      <c r="AS8" s="55">
        <v>6.4309483530494635E-2</v>
      </c>
      <c r="AT8" s="55">
        <v>6.5056842213032456E-2</v>
      </c>
      <c r="AU8" s="55">
        <v>6.6173128841176099E-2</v>
      </c>
      <c r="AV8" s="55">
        <v>6.4416066510332631E-2</v>
      </c>
      <c r="AW8" s="55">
        <v>7.0379951630721485E-2</v>
      </c>
      <c r="BA8" t="s">
        <v>6</v>
      </c>
      <c r="BB8" s="59" t="s">
        <v>102</v>
      </c>
      <c r="BC8" s="60">
        <v>8</v>
      </c>
      <c r="BD8" s="60">
        <v>9</v>
      </c>
      <c r="BE8" s="60">
        <v>17</v>
      </c>
      <c r="BF8" s="60">
        <v>8</v>
      </c>
    </row>
    <row r="9" spans="2:58">
      <c r="B9" s="35" t="s">
        <v>7</v>
      </c>
      <c r="C9" s="57">
        <v>0.2869958343652716</v>
      </c>
      <c r="D9" s="57">
        <v>0.2801552773956314</v>
      </c>
      <c r="E9" s="57">
        <v>0.33006700502697245</v>
      </c>
      <c r="F9" s="57">
        <v>0.30015004078812002</v>
      </c>
      <c r="G9" s="57">
        <v>0.28819652455678152</v>
      </c>
      <c r="H9" s="57">
        <v>0.26723419422631622</v>
      </c>
      <c r="I9" s="57">
        <v>0.34319437603174913</v>
      </c>
      <c r="J9" s="57">
        <v>0.21382475448300511</v>
      </c>
      <c r="K9" s="57">
        <v>0.31081900999332496</v>
      </c>
      <c r="L9" s="57">
        <v>0.23059136152817125</v>
      </c>
      <c r="M9" s="57">
        <v>0.33826337691570357</v>
      </c>
      <c r="N9" s="57">
        <v>0.28706256980055228</v>
      </c>
      <c r="O9" s="57">
        <v>0.31849649609847935</v>
      </c>
      <c r="P9" s="57">
        <v>0.16193007917953933</v>
      </c>
      <c r="Q9" s="57">
        <v>0.22656774171649596</v>
      </c>
      <c r="R9" s="57">
        <v>0.26188424572892088</v>
      </c>
      <c r="V9" s="43" t="s">
        <v>48</v>
      </c>
      <c r="W9" s="38">
        <v>4.4454328878350351</v>
      </c>
      <c r="X9" s="43" t="s">
        <v>48</v>
      </c>
      <c r="Y9" s="39">
        <v>4.8638514197621303</v>
      </c>
      <c r="Z9" s="45" t="s">
        <v>48</v>
      </c>
      <c r="AA9" s="39">
        <f t="shared" si="1"/>
        <v>9.3092843075971654</v>
      </c>
      <c r="AB9" s="41">
        <f t="shared" si="0"/>
        <v>3</v>
      </c>
      <c r="AC9" s="45" t="s">
        <v>48</v>
      </c>
      <c r="AD9" s="42">
        <f t="shared" si="2"/>
        <v>-0.41841853192709522</v>
      </c>
      <c r="AE9" s="34"/>
      <c r="AG9" s="54" t="s">
        <v>7</v>
      </c>
      <c r="AH9" s="55">
        <v>6.5857620601426164E-2</v>
      </c>
      <c r="AI9" s="55">
        <v>6.9065358795352971E-2</v>
      </c>
      <c r="AJ9" s="55">
        <v>6.6243817932405719E-2</v>
      </c>
      <c r="AK9" s="55">
        <v>6.7746781217545973E-2</v>
      </c>
      <c r="AL9" s="55">
        <v>6.8672971267832991E-2</v>
      </c>
      <c r="AM9" s="55">
        <v>5.4942918926455503E-2</v>
      </c>
      <c r="AN9" s="55">
        <v>7.0542481853525865E-2</v>
      </c>
      <c r="AO9" s="55">
        <v>7.0357564023431532E-2</v>
      </c>
      <c r="AP9" s="55">
        <v>7.2680688642711502E-2</v>
      </c>
      <c r="AQ9" s="55">
        <v>6.2653811301166387E-2</v>
      </c>
      <c r="AR9" s="55">
        <v>6.5844153824111074E-2</v>
      </c>
      <c r="AS9" s="55">
        <v>6.8499281651289615E-2</v>
      </c>
      <c r="AT9" s="55">
        <v>6.6899213963784579E-2</v>
      </c>
      <c r="AU9" s="55">
        <v>7.1751826105755395E-2</v>
      </c>
      <c r="AV9" s="55">
        <v>6.6305180532935576E-2</v>
      </c>
      <c r="AW9" s="55">
        <v>6.724536860030228E-2</v>
      </c>
      <c r="BA9" t="s">
        <v>7</v>
      </c>
      <c r="BB9" s="59" t="s">
        <v>103</v>
      </c>
      <c r="BC9" s="60">
        <v>3</v>
      </c>
      <c r="BD9" s="60">
        <v>7</v>
      </c>
      <c r="BE9" s="60">
        <v>10</v>
      </c>
      <c r="BF9" s="60">
        <v>5</v>
      </c>
    </row>
    <row r="10" spans="2:58">
      <c r="B10" s="35" t="s">
        <v>9</v>
      </c>
      <c r="C10" s="57">
        <v>0.25022820622287811</v>
      </c>
      <c r="D10" s="57">
        <v>0.25376297044773599</v>
      </c>
      <c r="E10" s="57">
        <v>0.30822790471209066</v>
      </c>
      <c r="F10" s="57">
        <v>0.26313785928538913</v>
      </c>
      <c r="G10" s="57">
        <v>0.26979322557627866</v>
      </c>
      <c r="H10" s="57">
        <v>0.32169500762091774</v>
      </c>
      <c r="I10" s="57">
        <v>0.24682690452457229</v>
      </c>
      <c r="J10" s="57">
        <v>0.21169639458428369</v>
      </c>
      <c r="K10" s="57">
        <v>0.28383085783471446</v>
      </c>
      <c r="L10" s="57">
        <v>0.214359971745226</v>
      </c>
      <c r="M10" s="57">
        <v>0.31577749370658781</v>
      </c>
      <c r="N10" s="57">
        <v>0.26909490024631783</v>
      </c>
      <c r="O10" s="57">
        <v>0.29764595682714307</v>
      </c>
      <c r="P10" s="57">
        <v>0.1334457880551374</v>
      </c>
      <c r="Q10" s="57">
        <v>0.2212011284368906</v>
      </c>
      <c r="R10" s="57">
        <v>0.23597575345321736</v>
      </c>
      <c r="V10" s="43" t="s">
        <v>49</v>
      </c>
      <c r="W10" s="38">
        <v>4.0967003232793813</v>
      </c>
      <c r="X10" s="43" t="s">
        <v>49</v>
      </c>
      <c r="Y10" s="39">
        <v>4.8650737401663386</v>
      </c>
      <c r="Z10" s="45" t="s">
        <v>49</v>
      </c>
      <c r="AA10" s="39">
        <f t="shared" si="1"/>
        <v>8.9617740634457199</v>
      </c>
      <c r="AB10" s="41">
        <f t="shared" si="0"/>
        <v>7</v>
      </c>
      <c r="AC10" s="45" t="s">
        <v>49</v>
      </c>
      <c r="AD10" s="42">
        <f t="shared" si="2"/>
        <v>-0.76837341688695737</v>
      </c>
      <c r="AE10" s="34"/>
      <c r="AG10" s="54" t="s">
        <v>9</v>
      </c>
      <c r="AH10" s="55">
        <v>5.7420465023989405E-2</v>
      </c>
      <c r="AI10" s="55">
        <v>6.2558987879414954E-2</v>
      </c>
      <c r="AJ10" s="55">
        <v>6.1860752182018613E-2</v>
      </c>
      <c r="AK10" s="55">
        <v>5.9392772149062585E-2</v>
      </c>
      <c r="AL10" s="55">
        <v>6.4287737184718946E-2</v>
      </c>
      <c r="AM10" s="55">
        <v>6.6139974242192298E-2</v>
      </c>
      <c r="AN10" s="55">
        <v>5.0734463177146659E-2</v>
      </c>
      <c r="AO10" s="55">
        <v>6.9657241845107229E-2</v>
      </c>
      <c r="AP10" s="55">
        <v>6.6369885824942354E-2</v>
      </c>
      <c r="AQ10" s="55">
        <v>5.8243592176404901E-2</v>
      </c>
      <c r="AR10" s="55">
        <v>6.1467197718511217E-2</v>
      </c>
      <c r="AS10" s="55">
        <v>6.4211810601797051E-2</v>
      </c>
      <c r="AT10" s="55">
        <v>6.2519622021454002E-2</v>
      </c>
      <c r="AU10" s="55">
        <v>5.9130329754618904E-2</v>
      </c>
      <c r="AV10" s="55">
        <v>6.4734638055622365E-2</v>
      </c>
      <c r="AW10" s="55">
        <v>6.0592711400139262E-2</v>
      </c>
      <c r="BA10" t="s">
        <v>9</v>
      </c>
      <c r="BB10" s="59" t="s">
        <v>104</v>
      </c>
      <c r="BC10" s="60">
        <v>7</v>
      </c>
      <c r="BD10" s="60">
        <v>10</v>
      </c>
      <c r="BE10" s="60">
        <v>17</v>
      </c>
      <c r="BF10" s="60">
        <v>8</v>
      </c>
    </row>
    <row r="11" spans="2:58">
      <c r="B11" s="35" t="s">
        <v>11</v>
      </c>
      <c r="C11" s="57">
        <v>0.23212031551793266</v>
      </c>
      <c r="D11" s="57">
        <v>0.2371972680669851</v>
      </c>
      <c r="E11" s="57">
        <v>0.27733053408855257</v>
      </c>
      <c r="F11" s="57">
        <v>0.22592167448602676</v>
      </c>
      <c r="G11" s="57">
        <v>0.22492562569455607</v>
      </c>
      <c r="H11" s="57">
        <v>0.27306555745135763</v>
      </c>
      <c r="I11" s="57">
        <v>0.26481048944743935</v>
      </c>
      <c r="J11" s="57">
        <v>0.13503785009129191</v>
      </c>
      <c r="K11" s="57">
        <v>0.24792241603304005</v>
      </c>
      <c r="L11" s="57">
        <v>0.20098475080877276</v>
      </c>
      <c r="M11" s="57">
        <v>0.27521697967605285</v>
      </c>
      <c r="N11" s="57">
        <v>0.23410515830234829</v>
      </c>
      <c r="O11" s="57">
        <v>0.25895689227909846</v>
      </c>
      <c r="P11" s="57">
        <v>0.10959369934101119</v>
      </c>
      <c r="Q11" s="57">
        <v>0.1905361056192115</v>
      </c>
      <c r="R11" s="57">
        <v>0.20231242153800821</v>
      </c>
      <c r="V11" s="43" t="s">
        <v>11</v>
      </c>
      <c r="W11" s="38">
        <v>3.5900377384416848</v>
      </c>
      <c r="X11" s="43" t="s">
        <v>11</v>
      </c>
      <c r="Y11" s="39">
        <v>3.0391153737470784</v>
      </c>
      <c r="Z11" s="45" t="s">
        <v>11</v>
      </c>
      <c r="AA11" s="39">
        <f t="shared" si="1"/>
        <v>6.6291531121887637</v>
      </c>
      <c r="AB11" s="41">
        <f t="shared" si="0"/>
        <v>15</v>
      </c>
      <c r="AC11" s="45" t="s">
        <v>11</v>
      </c>
      <c r="AD11" s="42">
        <f t="shared" si="2"/>
        <v>0.55092236469460643</v>
      </c>
      <c r="AE11" s="34"/>
      <c r="AG11" s="54" t="s">
        <v>11</v>
      </c>
      <c r="AH11" s="55">
        <v>5.326520403012916E-2</v>
      </c>
      <c r="AI11" s="55">
        <v>5.8475123426603354E-2</v>
      </c>
      <c r="AJ11" s="55">
        <v>5.5659708869590395E-2</v>
      </c>
      <c r="AK11" s="55">
        <v>5.0992717553921069E-2</v>
      </c>
      <c r="AL11" s="55">
        <v>5.359645143006684E-2</v>
      </c>
      <c r="AM11" s="55">
        <v>5.6141837791729272E-2</v>
      </c>
      <c r="AN11" s="55">
        <v>5.4430930257263761E-2</v>
      </c>
      <c r="AO11" s="55">
        <v>4.4433275306951223E-2</v>
      </c>
      <c r="AP11" s="55">
        <v>5.7973197738558989E-2</v>
      </c>
      <c r="AQ11" s="55">
        <v>5.4609420613730933E-2</v>
      </c>
      <c r="AR11" s="55">
        <v>5.3571951270720036E-2</v>
      </c>
      <c r="AS11" s="55">
        <v>5.586250825286608E-2</v>
      </c>
      <c r="AT11" s="55">
        <v>5.4393102455417668E-2</v>
      </c>
      <c r="AU11" s="55">
        <v>4.8561379684647701E-2</v>
      </c>
      <c r="AV11" s="55">
        <v>5.5760501408592518E-2</v>
      </c>
      <c r="AW11" s="55">
        <v>5.1948804025521003E-2</v>
      </c>
      <c r="BA11" t="s">
        <v>11</v>
      </c>
      <c r="BB11" s="59" t="s">
        <v>105</v>
      </c>
      <c r="BC11" s="60">
        <v>15</v>
      </c>
      <c r="BD11" s="60">
        <v>13</v>
      </c>
      <c r="BE11" s="60">
        <v>28</v>
      </c>
      <c r="BF11" s="60">
        <v>14</v>
      </c>
    </row>
    <row r="12" spans="2:58">
      <c r="B12" s="35" t="s">
        <v>12</v>
      </c>
      <c r="C12" s="57">
        <v>0.26944074462137119</v>
      </c>
      <c r="D12" s="57">
        <v>0.24570999649090178</v>
      </c>
      <c r="E12" s="57">
        <v>0.29922244673417081</v>
      </c>
      <c r="F12" s="57">
        <v>0.26341130551307951</v>
      </c>
      <c r="G12" s="57">
        <v>0.25306540302312613</v>
      </c>
      <c r="H12" s="57">
        <v>0.30344324087127739</v>
      </c>
      <c r="I12" s="57">
        <v>0.30445650977108923</v>
      </c>
      <c r="J12" s="57">
        <v>0.1877629681133775</v>
      </c>
      <c r="K12" s="57">
        <v>0.20893315709271076</v>
      </c>
      <c r="L12" s="57">
        <v>0.20796523611968362</v>
      </c>
      <c r="M12" s="57">
        <v>0.30653794389216765</v>
      </c>
      <c r="N12" s="57">
        <v>0.25231084499593959</v>
      </c>
      <c r="O12" s="57">
        <v>0.288791303754586</v>
      </c>
      <c r="P12" s="57">
        <v>0.12891091012774861</v>
      </c>
      <c r="Q12" s="57">
        <v>0.19643155122747766</v>
      </c>
      <c r="R12" s="57">
        <v>0.2197935343671622</v>
      </c>
      <c r="V12" s="43" t="s">
        <v>12</v>
      </c>
      <c r="W12" s="38">
        <v>3.9361870967158694</v>
      </c>
      <c r="X12" s="43" t="s">
        <v>12</v>
      </c>
      <c r="Y12" s="39">
        <v>4.2765006193222721</v>
      </c>
      <c r="Z12" s="45" t="s">
        <v>12</v>
      </c>
      <c r="AA12" s="39">
        <f t="shared" si="1"/>
        <v>8.2126877160381415</v>
      </c>
      <c r="AB12" s="41">
        <f t="shared" si="0"/>
        <v>11</v>
      </c>
      <c r="AC12" s="45" t="s">
        <v>12</v>
      </c>
      <c r="AD12" s="42">
        <f t="shared" si="2"/>
        <v>-0.34031352260640269</v>
      </c>
      <c r="AE12" s="34"/>
      <c r="AG12" s="54" t="s">
        <v>12</v>
      </c>
      <c r="AH12" s="55">
        <v>6.1829212166388335E-2</v>
      </c>
      <c r="AI12" s="55">
        <v>6.0573726202859217E-2</v>
      </c>
      <c r="AJ12" s="55">
        <v>6.0053373953956997E-2</v>
      </c>
      <c r="AK12" s="55">
        <v>5.9454491620142658E-2</v>
      </c>
      <c r="AL12" s="55">
        <v>6.0301744364948756E-2</v>
      </c>
      <c r="AM12" s="55">
        <v>6.238744046299783E-2</v>
      </c>
      <c r="AN12" s="55">
        <v>6.258004010452671E-2</v>
      </c>
      <c r="AO12" s="55">
        <v>6.1782112563194692E-2</v>
      </c>
      <c r="AP12" s="55">
        <v>4.8856103550809708E-2</v>
      </c>
      <c r="AQ12" s="55">
        <v>5.6506083205780988E-2</v>
      </c>
      <c r="AR12" s="55">
        <v>5.966868691076916E-2</v>
      </c>
      <c r="AS12" s="55">
        <v>6.0206775293135041E-2</v>
      </c>
      <c r="AT12" s="55">
        <v>6.0659729251101781E-2</v>
      </c>
      <c r="AU12" s="55">
        <v>5.7120908317258523E-2</v>
      </c>
      <c r="AV12" s="55">
        <v>5.7485806972468065E-2</v>
      </c>
      <c r="AW12" s="55">
        <v>5.6437519535948194E-2</v>
      </c>
      <c r="BA12" t="s">
        <v>12</v>
      </c>
      <c r="BB12" s="59" t="s">
        <v>106</v>
      </c>
      <c r="BC12" s="60">
        <v>11</v>
      </c>
      <c r="BD12" s="60">
        <v>12</v>
      </c>
      <c r="BE12" s="60">
        <v>23</v>
      </c>
      <c r="BF12" s="60">
        <v>11</v>
      </c>
    </row>
    <row r="13" spans="2:58">
      <c r="B13" s="35" t="s">
        <v>13</v>
      </c>
      <c r="C13" s="57">
        <v>0.22180265049859776</v>
      </c>
      <c r="D13" s="57">
        <v>0.19021134691216549</v>
      </c>
      <c r="E13" s="57">
        <v>0.24335070742368331</v>
      </c>
      <c r="F13" s="57">
        <v>0.20470676580862668</v>
      </c>
      <c r="G13" s="57">
        <v>0.17748584195243713</v>
      </c>
      <c r="H13" s="57">
        <v>0.22025182163505902</v>
      </c>
      <c r="I13" s="57">
        <v>0.21236186522466829</v>
      </c>
      <c r="J13" s="57">
        <v>0.13355194185155758</v>
      </c>
      <c r="K13" s="57">
        <v>0.1806328322204788</v>
      </c>
      <c r="L13" s="57">
        <v>0.13865836935791781</v>
      </c>
      <c r="M13" s="57">
        <v>0.25879165279267285</v>
      </c>
      <c r="N13" s="57">
        <v>0.19585340737627666</v>
      </c>
      <c r="O13" s="57">
        <v>0.2262285408391905</v>
      </c>
      <c r="P13" s="57">
        <v>0.10345287489837594</v>
      </c>
      <c r="Q13" s="57">
        <v>0.14882227110885862</v>
      </c>
      <c r="R13" s="57">
        <v>0.16671973760868988</v>
      </c>
      <c r="V13" s="43" t="s">
        <v>14</v>
      </c>
      <c r="W13" s="38">
        <v>3.0228826275092566</v>
      </c>
      <c r="X13" s="43" t="s">
        <v>14</v>
      </c>
      <c r="Y13" s="39">
        <v>3.680404379866967</v>
      </c>
      <c r="Z13" s="45" t="s">
        <v>14</v>
      </c>
      <c r="AA13" s="39">
        <f t="shared" si="1"/>
        <v>6.7032870073762236</v>
      </c>
      <c r="AB13" s="41">
        <f t="shared" si="0"/>
        <v>14</v>
      </c>
      <c r="AC13" s="45" t="s">
        <v>14</v>
      </c>
      <c r="AD13" s="42">
        <f t="shared" si="2"/>
        <v>-0.65752175235771038</v>
      </c>
      <c r="AE13" s="34"/>
      <c r="AG13" s="54" t="s">
        <v>13</v>
      </c>
      <c r="AH13" s="55">
        <v>5.0897584758446142E-2</v>
      </c>
      <c r="AI13" s="55">
        <v>4.6891905958580796E-2</v>
      </c>
      <c r="AJ13" s="55">
        <v>4.8840022512941811E-2</v>
      </c>
      <c r="AK13" s="55">
        <v>4.6204306488094794E-2</v>
      </c>
      <c r="AL13" s="55">
        <v>4.2292252287190378E-2</v>
      </c>
      <c r="AM13" s="55">
        <v>4.5283418967150643E-2</v>
      </c>
      <c r="AN13" s="55">
        <v>4.365028703910407E-2</v>
      </c>
      <c r="AO13" s="55">
        <v>4.3944347425973064E-2</v>
      </c>
      <c r="AP13" s="55">
        <v>4.2238467452649399E-2</v>
      </c>
      <c r="AQ13" s="55">
        <v>3.7674764793897406E-2</v>
      </c>
      <c r="AR13" s="55">
        <v>5.0374703730114725E-2</v>
      </c>
      <c r="AS13" s="55">
        <v>4.6734820647475889E-2</v>
      </c>
      <c r="AT13" s="55">
        <v>4.7518612429683305E-2</v>
      </c>
      <c r="AU13" s="55">
        <v>4.584035731631176E-2</v>
      </c>
      <c r="AV13" s="55">
        <v>4.3552923635271003E-2</v>
      </c>
      <c r="AW13" s="55">
        <v>4.2809486982454029E-2</v>
      </c>
      <c r="BA13" t="s">
        <v>13</v>
      </c>
      <c r="BB13" s="59" t="s">
        <v>107</v>
      </c>
      <c r="BC13" s="60">
        <v>14</v>
      </c>
      <c r="BD13" s="60">
        <v>16</v>
      </c>
      <c r="BE13" s="60">
        <v>30</v>
      </c>
      <c r="BF13" s="60">
        <v>15</v>
      </c>
    </row>
    <row r="14" spans="2:58">
      <c r="B14" s="35" t="s">
        <v>15</v>
      </c>
      <c r="C14" s="57">
        <v>0.33595113109973046</v>
      </c>
      <c r="D14" s="57">
        <v>0.29834933808298147</v>
      </c>
      <c r="E14" s="57">
        <v>0.35457822911382769</v>
      </c>
      <c r="F14" s="57">
        <v>0.3309137908333033</v>
      </c>
      <c r="G14" s="57">
        <v>0.30776934232169206</v>
      </c>
      <c r="H14" s="57">
        <v>0.35599533945734324</v>
      </c>
      <c r="I14" s="57">
        <v>0.36576730792681189</v>
      </c>
      <c r="J14" s="57">
        <v>0.2017886438609427</v>
      </c>
      <c r="K14" s="57">
        <v>0.3117238440033413</v>
      </c>
      <c r="L14" s="57">
        <v>0.29452203928662135</v>
      </c>
      <c r="M14" s="57">
        <v>0.30664767551593475</v>
      </c>
      <c r="N14" s="57">
        <v>0.30699807254906503</v>
      </c>
      <c r="O14" s="57">
        <v>0.35008078341980525</v>
      </c>
      <c r="P14" s="57">
        <v>0.15505498086629363</v>
      </c>
      <c r="Q14" s="57">
        <v>0.27033273296926141</v>
      </c>
      <c r="R14" s="57">
        <v>0.29015772346062113</v>
      </c>
      <c r="V14" s="43" t="s">
        <v>50</v>
      </c>
      <c r="W14" s="38">
        <v>4.8366309747675764</v>
      </c>
      <c r="X14" s="43" t="s">
        <v>50</v>
      </c>
      <c r="Y14" s="39">
        <v>5.1373334953821965</v>
      </c>
      <c r="Z14" s="45" t="s">
        <v>50</v>
      </c>
      <c r="AA14" s="39">
        <f t="shared" si="1"/>
        <v>9.9739644701497738</v>
      </c>
      <c r="AB14" s="41">
        <f t="shared" si="0"/>
        <v>1</v>
      </c>
      <c r="AC14" s="45" t="s">
        <v>50</v>
      </c>
      <c r="AD14" s="42">
        <f t="shared" si="2"/>
        <v>-0.30070252061462011</v>
      </c>
      <c r="AE14" s="34"/>
      <c r="AG14" s="54" t="s">
        <v>15</v>
      </c>
      <c r="AH14" s="55">
        <v>7.7091509643400238E-2</v>
      </c>
      <c r="AI14" s="55">
        <v>7.3550654739079693E-2</v>
      </c>
      <c r="AJ14" s="55">
        <v>7.1163173823726486E-2</v>
      </c>
      <c r="AK14" s="55">
        <v>7.4690458580606953E-2</v>
      </c>
      <c r="AL14" s="55">
        <v>7.3336884387768642E-2</v>
      </c>
      <c r="AM14" s="55">
        <v>7.3192067095411692E-2</v>
      </c>
      <c r="AN14" s="55">
        <v>7.5182274198028115E-2</v>
      </c>
      <c r="AO14" s="55">
        <v>6.6397164649970933E-2</v>
      </c>
      <c r="AP14" s="55">
        <v>7.289227145084394E-2</v>
      </c>
      <c r="AQ14" s="55">
        <v>8.0024369305110768E-2</v>
      </c>
      <c r="AR14" s="55">
        <v>5.9690046556559281E-2</v>
      </c>
      <c r="AS14" s="55">
        <v>7.3256319876716269E-2</v>
      </c>
      <c r="AT14" s="55">
        <v>7.3533396823836195E-2</v>
      </c>
      <c r="AU14" s="55">
        <v>6.8705444228272128E-2</v>
      </c>
      <c r="AV14" s="55">
        <v>7.9113030512161814E-2</v>
      </c>
      <c r="AW14" s="55">
        <v>7.4505295314827275E-2</v>
      </c>
      <c r="BA14" t="s">
        <v>15</v>
      </c>
      <c r="BB14" s="59" t="s">
        <v>108</v>
      </c>
      <c r="BC14" s="60">
        <v>1</v>
      </c>
      <c r="BD14" s="60">
        <v>2</v>
      </c>
      <c r="BE14" s="60">
        <v>3</v>
      </c>
      <c r="BF14" s="60">
        <v>1</v>
      </c>
    </row>
    <row r="15" spans="2:58">
      <c r="B15" s="35" t="s">
        <v>17</v>
      </c>
      <c r="C15" s="57">
        <v>0.27397973511567969</v>
      </c>
      <c r="D15" s="57">
        <v>0.24869168112659712</v>
      </c>
      <c r="E15" s="57">
        <v>0.30390756707116123</v>
      </c>
      <c r="F15" s="57">
        <v>0.27720746857496448</v>
      </c>
      <c r="G15" s="57">
        <v>0.24738797664338216</v>
      </c>
      <c r="H15" s="57">
        <v>0.29803861195935505</v>
      </c>
      <c r="I15" s="57">
        <v>0.29906420575489773</v>
      </c>
      <c r="J15" s="57">
        <v>0.1709770847845995</v>
      </c>
      <c r="K15" s="57">
        <v>0.2511836362747899</v>
      </c>
      <c r="L15" s="57">
        <v>0.23078150689719756</v>
      </c>
      <c r="M15" s="57">
        <v>0.32112392100552134</v>
      </c>
      <c r="N15" s="57">
        <v>0.20731153178099379</v>
      </c>
      <c r="O15" s="57">
        <v>0.29321545765473406</v>
      </c>
      <c r="P15" s="57">
        <v>0.14121496803394679</v>
      </c>
      <c r="Q15" s="57">
        <v>0.21817358372547546</v>
      </c>
      <c r="R15" s="57">
        <v>0.23274915243728744</v>
      </c>
      <c r="V15" s="43" t="s">
        <v>17</v>
      </c>
      <c r="W15" s="38">
        <v>4.0150080888405837</v>
      </c>
      <c r="X15" s="43" t="s">
        <v>17</v>
      </c>
      <c r="Y15" s="39">
        <v>4.1907383972565766</v>
      </c>
      <c r="Z15" s="45" t="s">
        <v>17</v>
      </c>
      <c r="AA15" s="39">
        <f t="shared" si="1"/>
        <v>8.2057464860971603</v>
      </c>
      <c r="AB15" s="41">
        <f t="shared" si="0"/>
        <v>12</v>
      </c>
      <c r="AC15" s="45" t="s">
        <v>17</v>
      </c>
      <c r="AD15" s="42">
        <f t="shared" si="2"/>
        <v>-0.17573030841599291</v>
      </c>
      <c r="AE15" s="34"/>
      <c r="AG15" s="54" t="s">
        <v>17</v>
      </c>
      <c r="AH15" s="55">
        <v>6.2870785172312843E-2</v>
      </c>
      <c r="AI15" s="55">
        <v>6.130878684884547E-2</v>
      </c>
      <c r="AJ15" s="55">
        <v>6.0993668663419529E-2</v>
      </c>
      <c r="AK15" s="55">
        <v>6.2568419701381495E-2</v>
      </c>
      <c r="AL15" s="55">
        <v>5.8948897590508982E-2</v>
      </c>
      <c r="AM15" s="55">
        <v>6.1276257483607675E-2</v>
      </c>
      <c r="AN15" s="55">
        <v>6.1471669645170188E-2</v>
      </c>
      <c r="AO15" s="55">
        <v>5.6258833166242465E-2</v>
      </c>
      <c r="AP15" s="55">
        <v>5.873578858842695E-2</v>
      </c>
      <c r="AQ15" s="55">
        <v>6.270547556123153E-2</v>
      </c>
      <c r="AR15" s="55">
        <v>6.2507898561417224E-2</v>
      </c>
      <c r="AS15" s="55">
        <v>4.9468974707824312E-2</v>
      </c>
      <c r="AT15" s="55">
        <v>6.1589009233771363E-2</v>
      </c>
      <c r="AU15" s="55">
        <v>6.2572882575245722E-2</v>
      </c>
      <c r="AV15" s="55">
        <v>6.3848625346394308E-2</v>
      </c>
      <c r="AW15" s="55">
        <v>5.9764200414156129E-2</v>
      </c>
      <c r="BA15" t="s">
        <v>17</v>
      </c>
      <c r="BB15" s="59" t="s">
        <v>109</v>
      </c>
      <c r="BC15" s="60">
        <v>12</v>
      </c>
      <c r="BD15" s="60">
        <v>11</v>
      </c>
      <c r="BE15" s="60">
        <v>23</v>
      </c>
      <c r="BF15" s="60">
        <v>11</v>
      </c>
    </row>
    <row r="16" spans="2:58">
      <c r="B16" s="35" t="s">
        <v>19</v>
      </c>
      <c r="C16" s="57">
        <v>0.3110500590922517</v>
      </c>
      <c r="D16" s="57">
        <v>0.28481492579391582</v>
      </c>
      <c r="E16" s="57">
        <v>0.34524957393258926</v>
      </c>
      <c r="F16" s="57">
        <v>0.3055910018057082</v>
      </c>
      <c r="G16" s="57">
        <v>0.29333547192969545</v>
      </c>
      <c r="H16" s="57">
        <v>0.33927753576745667</v>
      </c>
      <c r="I16" s="57">
        <v>0.3401915581958887</v>
      </c>
      <c r="J16" s="57">
        <v>0.21918771002194087</v>
      </c>
      <c r="K16" s="57">
        <v>0.30678879530222802</v>
      </c>
      <c r="L16" s="57">
        <v>0.24464102627776546</v>
      </c>
      <c r="M16" s="57">
        <v>0.35367338482430843</v>
      </c>
      <c r="N16" s="57">
        <v>0.28304144348129395</v>
      </c>
      <c r="O16" s="57">
        <v>0.26641891142967261</v>
      </c>
      <c r="P16" s="57">
        <v>0.14580099865971868</v>
      </c>
      <c r="Q16" s="57">
        <v>0.23085254520486526</v>
      </c>
      <c r="R16" s="57">
        <v>0.26715472534039786</v>
      </c>
      <c r="V16" s="43" t="s">
        <v>19</v>
      </c>
      <c r="W16" s="38">
        <v>4.5370696670596971</v>
      </c>
      <c r="X16" s="43" t="s">
        <v>19</v>
      </c>
      <c r="Y16" s="39">
        <v>4.7608406321619148</v>
      </c>
      <c r="Z16" s="45" t="s">
        <v>19</v>
      </c>
      <c r="AA16" s="39">
        <f t="shared" si="1"/>
        <v>9.2979102992216127</v>
      </c>
      <c r="AB16" s="41">
        <f t="shared" si="0"/>
        <v>4</v>
      </c>
      <c r="AC16" s="45" t="s">
        <v>19</v>
      </c>
      <c r="AD16" s="42">
        <f t="shared" si="2"/>
        <v>-0.22377096510221772</v>
      </c>
      <c r="AE16" s="34"/>
      <c r="AG16" s="54" t="s">
        <v>19</v>
      </c>
      <c r="AH16" s="55">
        <v>7.1377401086862344E-2</v>
      </c>
      <c r="AI16" s="55">
        <v>7.0214079931286588E-2</v>
      </c>
      <c r="AJ16" s="55">
        <v>6.9290930533823417E-2</v>
      </c>
      <c r="AK16" s="55">
        <v>6.8974858997258637E-2</v>
      </c>
      <c r="AL16" s="55">
        <v>6.9897506455513556E-2</v>
      </c>
      <c r="AM16" s="55">
        <v>6.9754913644966818E-2</v>
      </c>
      <c r="AN16" s="55">
        <v>6.9925262465653282E-2</v>
      </c>
      <c r="AO16" s="55">
        <v>7.2122207638235625E-2</v>
      </c>
      <c r="AP16" s="55">
        <v>7.173827917061007E-2</v>
      </c>
      <c r="AQ16" s="55">
        <v>6.6471235502281498E-2</v>
      </c>
      <c r="AR16" s="55">
        <v>6.8843765961897438E-2</v>
      </c>
      <c r="AS16" s="55">
        <v>6.7539754728327614E-2</v>
      </c>
      <c r="AT16" s="55">
        <v>5.596047673385169E-2</v>
      </c>
      <c r="AU16" s="55">
        <v>6.4604969965329773E-2</v>
      </c>
      <c r="AV16" s="55">
        <v>6.7559130749732008E-2</v>
      </c>
      <c r="AW16" s="55">
        <v>6.8598696835789216E-2</v>
      </c>
      <c r="BA16" t="s">
        <v>19</v>
      </c>
      <c r="BB16" s="59" t="s">
        <v>110</v>
      </c>
      <c r="BC16" s="60">
        <v>4</v>
      </c>
      <c r="BD16" s="60">
        <v>6</v>
      </c>
      <c r="BE16" s="60">
        <v>10</v>
      </c>
      <c r="BF16" s="60">
        <v>5</v>
      </c>
    </row>
    <row r="17" spans="2:58">
      <c r="B17" s="35" t="s">
        <v>21</v>
      </c>
      <c r="C17" s="57">
        <v>0.21043508892457879</v>
      </c>
      <c r="D17" s="57">
        <v>0.20670945238007804</v>
      </c>
      <c r="E17" s="57">
        <v>0.25361867536989746</v>
      </c>
      <c r="F17" s="57">
        <v>0.222076251658686</v>
      </c>
      <c r="G17" s="57">
        <v>0.21210271343409989</v>
      </c>
      <c r="H17" s="57">
        <v>0.24903957294859638</v>
      </c>
      <c r="I17" s="57">
        <v>0.24023129822247927</v>
      </c>
      <c r="J17" s="57">
        <v>0.15510489476035758</v>
      </c>
      <c r="K17" s="57">
        <v>0.22495972346096987</v>
      </c>
      <c r="L17" s="57">
        <v>0.20039751225949198</v>
      </c>
      <c r="M17" s="57">
        <v>0.26020939031296747</v>
      </c>
      <c r="N17" s="57">
        <v>0.22126892696959205</v>
      </c>
      <c r="O17" s="57">
        <v>0.24491124582167453</v>
      </c>
      <c r="P17" s="57">
        <v>9.2587812636964292E-2</v>
      </c>
      <c r="Q17" s="57">
        <v>0.17064739529467063</v>
      </c>
      <c r="R17" s="57">
        <v>0.19024872560686423</v>
      </c>
      <c r="V17" s="43" t="s">
        <v>22</v>
      </c>
      <c r="W17" s="38">
        <v>3.3545486800619684</v>
      </c>
      <c r="X17" s="43" t="s">
        <v>22</v>
      </c>
      <c r="Y17" s="39">
        <v>2.2568077771410269</v>
      </c>
      <c r="Z17" s="45" t="s">
        <v>22</v>
      </c>
      <c r="AA17" s="39">
        <f t="shared" si="1"/>
        <v>5.6113564572029953</v>
      </c>
      <c r="AB17" s="41">
        <f t="shared" si="0"/>
        <v>16</v>
      </c>
      <c r="AC17" s="45" t="s">
        <v>22</v>
      </c>
      <c r="AD17" s="42">
        <f t="shared" si="2"/>
        <v>1.0977409029209415</v>
      </c>
      <c r="AE17" s="34"/>
      <c r="AG17" s="54" t="s">
        <v>21</v>
      </c>
      <c r="AH17" s="55">
        <v>4.8289043213023339E-2</v>
      </c>
      <c r="AI17" s="55">
        <v>5.0959106063384975E-2</v>
      </c>
      <c r="AJ17" s="55">
        <v>5.0900784081972933E-2</v>
      </c>
      <c r="AK17" s="55">
        <v>5.0124768250003719E-2</v>
      </c>
      <c r="AL17" s="55">
        <v>5.0540941005066023E-2</v>
      </c>
      <c r="AM17" s="55">
        <v>5.1202134164035754E-2</v>
      </c>
      <c r="AN17" s="55">
        <v>4.9378757867350569E-2</v>
      </c>
      <c r="AO17" s="55">
        <v>5.1036198263549611E-2</v>
      </c>
      <c r="AP17" s="55">
        <v>5.260369247803847E-2</v>
      </c>
      <c r="AQ17" s="55">
        <v>5.444986245417293E-2</v>
      </c>
      <c r="AR17" s="55">
        <v>5.0650671315549657E-2</v>
      </c>
      <c r="AS17" s="55">
        <v>5.2799508343074682E-2</v>
      </c>
      <c r="AT17" s="55">
        <v>5.1442857416224716E-2</v>
      </c>
      <c r="AU17" s="55">
        <v>4.1026007431725776E-2</v>
      </c>
      <c r="AV17" s="55">
        <v>4.9940058839649665E-2</v>
      </c>
      <c r="AW17" s="55">
        <v>4.8851146595560689E-2</v>
      </c>
      <c r="BA17" t="s">
        <v>21</v>
      </c>
      <c r="BB17" s="59" t="s">
        <v>111</v>
      </c>
      <c r="BC17" s="60">
        <v>16</v>
      </c>
      <c r="BD17" s="60">
        <v>15</v>
      </c>
      <c r="BE17" s="60">
        <v>31</v>
      </c>
      <c r="BF17" s="60">
        <v>16</v>
      </c>
    </row>
    <row r="18" spans="2:58">
      <c r="B18" s="35" t="s">
        <v>23</v>
      </c>
      <c r="C18" s="57">
        <v>0.21163771183960897</v>
      </c>
      <c r="D18" s="57">
        <v>0.18917821787410016</v>
      </c>
      <c r="E18" s="57">
        <v>0.25508570405453285</v>
      </c>
      <c r="F18" s="57">
        <v>0.23301177963380046</v>
      </c>
      <c r="G18" s="57">
        <v>0.21408563571307648</v>
      </c>
      <c r="H18" s="57">
        <v>0.24138655606540957</v>
      </c>
      <c r="I18" s="57">
        <v>0.25070029621727635</v>
      </c>
      <c r="J18" s="57">
        <v>0.15580819346621394</v>
      </c>
      <c r="K18" s="57">
        <v>0.22594397847231659</v>
      </c>
      <c r="L18" s="57">
        <v>0.18304544523803207</v>
      </c>
      <c r="M18" s="57">
        <v>0.27068194776677523</v>
      </c>
      <c r="N18" s="57">
        <v>0.22215318980523396</v>
      </c>
      <c r="O18" s="57">
        <v>0.23706849519386564</v>
      </c>
      <c r="P18" s="57">
        <v>0.13297233559020505</v>
      </c>
      <c r="Q18" s="57">
        <v>0.14244061828059768</v>
      </c>
      <c r="R18" s="57">
        <v>0.21038177577459843</v>
      </c>
      <c r="V18" s="43" t="s">
        <v>24</v>
      </c>
      <c r="W18" s="38">
        <v>3.3755818809856426</v>
      </c>
      <c r="X18" s="43" t="s">
        <v>24</v>
      </c>
      <c r="Y18" s="39">
        <v>3.4170443379451121</v>
      </c>
      <c r="Z18" s="45" t="s">
        <v>24</v>
      </c>
      <c r="AA18" s="39">
        <f t="shared" si="1"/>
        <v>6.7926262189307547</v>
      </c>
      <c r="AB18" s="41">
        <f t="shared" si="0"/>
        <v>13</v>
      </c>
      <c r="AC18" s="45" t="s">
        <v>24</v>
      </c>
      <c r="AD18" s="42">
        <f t="shared" si="2"/>
        <v>-4.1462456959469485E-2</v>
      </c>
      <c r="AE18" s="34"/>
      <c r="AG18" s="54" t="s">
        <v>23</v>
      </c>
      <c r="AH18" s="55">
        <v>4.856501196999085E-2</v>
      </c>
      <c r="AI18" s="55">
        <v>4.66372135310128E-2</v>
      </c>
      <c r="AJ18" s="55">
        <v>5.11952139389611E-2</v>
      </c>
      <c r="AK18" s="55">
        <v>5.2593023191043052E-2</v>
      </c>
      <c r="AL18" s="55">
        <v>5.1013442069747235E-2</v>
      </c>
      <c r="AM18" s="55">
        <v>4.9628686247413109E-2</v>
      </c>
      <c r="AN18" s="55">
        <v>5.1530626174785342E-2</v>
      </c>
      <c r="AO18" s="55">
        <v>5.1267613862947946E-2</v>
      </c>
      <c r="AP18" s="55">
        <v>5.2833846779174222E-2</v>
      </c>
      <c r="AQ18" s="55">
        <v>4.9735144931179677E-2</v>
      </c>
      <c r="AR18" s="55">
        <v>5.2689191388895343E-2</v>
      </c>
      <c r="AS18" s="55">
        <v>5.3010512407709404E-2</v>
      </c>
      <c r="AT18" s="55">
        <v>4.9795511656564734E-2</v>
      </c>
      <c r="AU18" s="55">
        <v>5.8920541189669814E-2</v>
      </c>
      <c r="AV18" s="55">
        <v>4.1685329247514641E-2</v>
      </c>
      <c r="AW18" s="55">
        <v>5.4020813735366623E-2</v>
      </c>
      <c r="BA18" t="s">
        <v>23</v>
      </c>
      <c r="BB18" s="59" t="s">
        <v>112</v>
      </c>
      <c r="BC18" s="60">
        <v>13</v>
      </c>
      <c r="BD18" s="60">
        <v>14</v>
      </c>
      <c r="BE18" s="60">
        <v>27</v>
      </c>
      <c r="BF18" s="60">
        <v>13</v>
      </c>
    </row>
    <row r="19" spans="2:58" ht="16.2" thickBot="1">
      <c r="B19" s="35" t="s">
        <v>25</v>
      </c>
      <c r="C19" s="57">
        <v>0.30223492352367631</v>
      </c>
      <c r="D19" s="57">
        <v>0.28466786270544048</v>
      </c>
      <c r="E19" s="57">
        <v>0.34528353438561837</v>
      </c>
      <c r="F19" s="57">
        <v>0.32438164163449662</v>
      </c>
      <c r="G19" s="57">
        <v>0.30225162682424761</v>
      </c>
      <c r="H19" s="57">
        <v>0.33820017196316016</v>
      </c>
      <c r="I19" s="57">
        <v>0.3208796387423995</v>
      </c>
      <c r="J19" s="57">
        <v>0.19984862337769493</v>
      </c>
      <c r="K19" s="57">
        <v>0.27806777733355259</v>
      </c>
      <c r="L19" s="57">
        <v>0.25464917528139425</v>
      </c>
      <c r="M19" s="57">
        <v>0.35379992832553314</v>
      </c>
      <c r="N19" s="57">
        <v>0.27302321749903186</v>
      </c>
      <c r="O19" s="57">
        <v>0.33311863387880114</v>
      </c>
      <c r="P19" s="57">
        <v>0.17474107674916844</v>
      </c>
      <c r="Q19" s="57">
        <v>0.23018143008159478</v>
      </c>
      <c r="R19" s="57">
        <v>0.21911873115440289</v>
      </c>
      <c r="V19" s="46" t="s">
        <v>51</v>
      </c>
      <c r="W19" s="47">
        <v>4.5344479934602147</v>
      </c>
      <c r="X19" s="46" t="s">
        <v>51</v>
      </c>
      <c r="Y19" s="48">
        <v>3.8944577326287964</v>
      </c>
      <c r="Z19" s="49" t="s">
        <v>51</v>
      </c>
      <c r="AA19" s="48">
        <f t="shared" si="1"/>
        <v>8.4289057260890115</v>
      </c>
      <c r="AB19" s="50">
        <f t="shared" si="0"/>
        <v>10</v>
      </c>
      <c r="AC19" s="49" t="s">
        <v>51</v>
      </c>
      <c r="AD19" s="51">
        <f t="shared" si="2"/>
        <v>0.6399902608314183</v>
      </c>
      <c r="AE19" s="34"/>
      <c r="AG19" s="54" t="s">
        <v>25</v>
      </c>
      <c r="AH19" s="55">
        <v>6.9354570842272478E-2</v>
      </c>
      <c r="AI19" s="55">
        <v>7.0177825161911817E-2</v>
      </c>
      <c r="AJ19" s="55">
        <v>6.9297746331928339E-2</v>
      </c>
      <c r="AK19" s="55">
        <v>7.3216089023668218E-2</v>
      </c>
      <c r="AL19" s="55">
        <v>7.2022094355505703E-2</v>
      </c>
      <c r="AM19" s="55">
        <v>6.9533409386033432E-2</v>
      </c>
      <c r="AN19" s="55">
        <v>6.5955760566011171E-2</v>
      </c>
      <c r="AO19" s="55">
        <v>6.5758814260246892E-2</v>
      </c>
      <c r="AP19" s="55">
        <v>6.5022269861759074E-2</v>
      </c>
      <c r="AQ19" s="55">
        <v>6.9190542396484936E-2</v>
      </c>
      <c r="AR19" s="55">
        <v>6.8868398098654457E-2</v>
      </c>
      <c r="AS19" s="55">
        <v>6.5149191292342104E-2</v>
      </c>
      <c r="AT19" s="55">
        <v>6.997054924048797E-2</v>
      </c>
      <c r="AU19" s="55">
        <v>7.7428427232085414E-2</v>
      </c>
      <c r="AV19" s="55">
        <v>6.7362728521110624E-2</v>
      </c>
      <c r="AW19" s="55">
        <v>5.6264246834307183E-2</v>
      </c>
      <c r="BA19" t="s">
        <v>25</v>
      </c>
      <c r="BB19" s="62" t="s">
        <v>113</v>
      </c>
      <c r="BC19" s="61">
        <v>10</v>
      </c>
      <c r="BD19" s="61">
        <v>5</v>
      </c>
      <c r="BE19" s="61">
        <v>15</v>
      </c>
      <c r="BF19" s="61">
        <v>7</v>
      </c>
    </row>
    <row r="21" spans="2:58">
      <c r="AN21" s="52" t="s">
        <v>89</v>
      </c>
    </row>
    <row r="23" spans="2:58">
      <c r="AG23" s="53"/>
      <c r="AH23" s="54" t="s">
        <v>0</v>
      </c>
      <c r="AI23" s="54" t="s">
        <v>2</v>
      </c>
      <c r="AJ23" s="54" t="s">
        <v>4</v>
      </c>
      <c r="AK23" s="54" t="s">
        <v>5</v>
      </c>
      <c r="AL23" s="54" t="s">
        <v>6</v>
      </c>
      <c r="AM23" s="54" t="s">
        <v>7</v>
      </c>
      <c r="AN23" s="54" t="s">
        <v>9</v>
      </c>
      <c r="AO23" s="54" t="s">
        <v>11</v>
      </c>
      <c r="AP23" s="54" t="s">
        <v>12</v>
      </c>
      <c r="AQ23" s="54" t="s">
        <v>13</v>
      </c>
      <c r="AR23" s="54" t="s">
        <v>15</v>
      </c>
      <c r="AS23" s="54" t="s">
        <v>17</v>
      </c>
      <c r="AT23" s="54" t="s">
        <v>19</v>
      </c>
      <c r="AU23" s="54" t="s">
        <v>21</v>
      </c>
      <c r="AV23" s="54" t="s">
        <v>23</v>
      </c>
      <c r="AW23" s="54" t="s">
        <v>25</v>
      </c>
    </row>
    <row r="24" spans="2:58">
      <c r="AG24" s="53" t="s">
        <v>0</v>
      </c>
      <c r="AH24" s="55">
        <v>6.9262143414648702E-2</v>
      </c>
      <c r="AI24" s="55">
        <v>6.9262130176506634E-2</v>
      </c>
      <c r="AJ24" s="55">
        <v>6.9262077554593529E-2</v>
      </c>
      <c r="AK24" s="55">
        <v>6.9262129560114405E-2</v>
      </c>
      <c r="AL24" s="55">
        <v>6.9262093199035327E-2</v>
      </c>
      <c r="AM24" s="55">
        <v>6.9262114013897674E-2</v>
      </c>
      <c r="AN24" s="55">
        <v>6.9262083251896159E-2</v>
      </c>
      <c r="AO24" s="55">
        <v>6.9262082624268723E-2</v>
      </c>
      <c r="AP24" s="55">
        <v>6.9262082460879698E-2</v>
      </c>
      <c r="AQ24" s="55">
        <v>6.9262100157489709E-2</v>
      </c>
      <c r="AR24" s="55">
        <v>6.9262081442008211E-2</v>
      </c>
      <c r="AS24" s="55">
        <v>6.9262076083400195E-2</v>
      </c>
      <c r="AT24" s="55">
        <v>6.926210756649874E-2</v>
      </c>
      <c r="AU24" s="55">
        <v>6.9262084735160545E-2</v>
      </c>
      <c r="AV24" s="55">
        <v>6.9262105710117108E-2</v>
      </c>
      <c r="AW24" s="55">
        <v>6.9262065430494735E-2</v>
      </c>
    </row>
    <row r="25" spans="2:58">
      <c r="AG25" s="53" t="s">
        <v>2</v>
      </c>
      <c r="AH25" s="55">
        <v>6.5802491446636288E-2</v>
      </c>
      <c r="AI25" s="55">
        <v>6.580250371625164E-2</v>
      </c>
      <c r="AJ25" s="55">
        <v>6.5802457739171122E-2</v>
      </c>
      <c r="AK25" s="55">
        <v>6.580246654376587E-2</v>
      </c>
      <c r="AL25" s="55">
        <v>6.580247459857122E-2</v>
      </c>
      <c r="AM25" s="55">
        <v>6.5802464608828645E-2</v>
      </c>
      <c r="AN25" s="55">
        <v>6.5802444642923744E-2</v>
      </c>
      <c r="AO25" s="55">
        <v>6.5802447061038993E-2</v>
      </c>
      <c r="AP25" s="55">
        <v>6.5802450329152537E-2</v>
      </c>
      <c r="AQ25" s="55">
        <v>6.5802462543192553E-2</v>
      </c>
      <c r="AR25" s="55">
        <v>6.5802446796204381E-2</v>
      </c>
      <c r="AS25" s="55">
        <v>6.5802429994362588E-2</v>
      </c>
      <c r="AT25" s="55">
        <v>6.5802452650759111E-2</v>
      </c>
      <c r="AU25" s="55">
        <v>6.5802463754751378E-2</v>
      </c>
      <c r="AV25" s="55">
        <v>6.5802469446018974E-2</v>
      </c>
      <c r="AW25" s="55">
        <v>6.5802416174942646E-2</v>
      </c>
    </row>
    <row r="26" spans="2:58">
      <c r="AG26" s="53" t="s">
        <v>4</v>
      </c>
      <c r="AH26" s="55">
        <v>7.3084406951286762E-2</v>
      </c>
      <c r="AI26" s="55">
        <v>7.3084437716160786E-2</v>
      </c>
      <c r="AJ26" s="55">
        <v>7.3084457289586083E-2</v>
      </c>
      <c r="AK26" s="55">
        <v>7.3084378660335389E-2</v>
      </c>
      <c r="AL26" s="55">
        <v>7.30843717396642E-2</v>
      </c>
      <c r="AM26" s="55">
        <v>7.3084423144644389E-2</v>
      </c>
      <c r="AN26" s="55">
        <v>7.308437539673715E-2</v>
      </c>
      <c r="AO26" s="55">
        <v>7.308433661804728E-2</v>
      </c>
      <c r="AP26" s="55">
        <v>7.3084338137648058E-2</v>
      </c>
      <c r="AQ26" s="55">
        <v>7.3084364589662415E-2</v>
      </c>
      <c r="AR26" s="55">
        <v>7.3084410386481835E-2</v>
      </c>
      <c r="AS26" s="55">
        <v>7.3084371246176727E-2</v>
      </c>
      <c r="AT26" s="55">
        <v>7.3084392675453011E-2</v>
      </c>
      <c r="AU26" s="55">
        <v>7.30844300681988E-2</v>
      </c>
      <c r="AV26" s="55">
        <v>7.3084378660135146E-2</v>
      </c>
      <c r="AW26" s="55">
        <v>7.3084336621169713E-2</v>
      </c>
    </row>
    <row r="27" spans="2:58">
      <c r="AG27" s="53" t="s">
        <v>5</v>
      </c>
      <c r="AH27" s="55">
        <v>6.8510091146469804E-2</v>
      </c>
      <c r="AI27" s="55">
        <v>6.8510110971936988E-2</v>
      </c>
      <c r="AJ27" s="55">
        <v>6.8510106756030975E-2</v>
      </c>
      <c r="AK27" s="55">
        <v>6.8510154490981814E-2</v>
      </c>
      <c r="AL27" s="55">
        <v>6.8510143440528276E-2</v>
      </c>
      <c r="AM27" s="55">
        <v>6.8510130595535249E-2</v>
      </c>
      <c r="AN27" s="55">
        <v>6.8510131966359814E-2</v>
      </c>
      <c r="AO27" s="55">
        <v>6.8510140911404199E-2</v>
      </c>
      <c r="AP27" s="55">
        <v>6.851017899019346E-2</v>
      </c>
      <c r="AQ27" s="55">
        <v>6.8510168386704082E-2</v>
      </c>
      <c r="AR27" s="55">
        <v>6.8510104223510865E-2</v>
      </c>
      <c r="AS27" s="55">
        <v>6.8510166360022523E-2</v>
      </c>
      <c r="AT27" s="55">
        <v>6.8510120537320709E-2</v>
      </c>
      <c r="AU27" s="55">
        <v>6.8510083714590081E-2</v>
      </c>
      <c r="AV27" s="55">
        <v>6.8510151891312154E-2</v>
      </c>
      <c r="AW27" s="55">
        <v>6.8510144333627454E-2</v>
      </c>
    </row>
    <row r="28" spans="2:58">
      <c r="AG28" s="53" t="s">
        <v>6</v>
      </c>
      <c r="AH28" s="55">
        <v>6.4649812642986998E-2</v>
      </c>
      <c r="AI28" s="55">
        <v>6.4649804481690082E-2</v>
      </c>
      <c r="AJ28" s="55">
        <v>6.4649824607588668E-2</v>
      </c>
      <c r="AK28" s="55">
        <v>6.4649821598249863E-2</v>
      </c>
      <c r="AL28" s="55">
        <v>6.4649861878962045E-2</v>
      </c>
      <c r="AM28" s="55">
        <v>6.4649824218127816E-2</v>
      </c>
      <c r="AN28" s="55">
        <v>6.4649816945510127E-2</v>
      </c>
      <c r="AO28" s="55">
        <v>6.4649845003171336E-2</v>
      </c>
      <c r="AP28" s="55">
        <v>6.4649844065438333E-2</v>
      </c>
      <c r="AQ28" s="55">
        <v>6.4649813218937355E-2</v>
      </c>
      <c r="AR28" s="55">
        <v>6.4649847669501312E-2</v>
      </c>
      <c r="AS28" s="55">
        <v>6.4649818418279395E-2</v>
      </c>
      <c r="AT28" s="55">
        <v>6.4649833983810856E-2</v>
      </c>
      <c r="AU28" s="55">
        <v>6.4649869998040205E-2</v>
      </c>
      <c r="AV28" s="55">
        <v>6.4649828448129165E-2</v>
      </c>
      <c r="AW28" s="55">
        <v>6.4649812109398311E-2</v>
      </c>
    </row>
    <row r="29" spans="2:58">
      <c r="AG29" s="53" t="s">
        <v>7</v>
      </c>
      <c r="AH29" s="55">
        <v>6.7109874918233198E-2</v>
      </c>
      <c r="AI29" s="55">
        <v>6.7109889548074508E-2</v>
      </c>
      <c r="AJ29" s="55">
        <v>6.710990315528749E-2</v>
      </c>
      <c r="AK29" s="55">
        <v>6.7109876630117749E-2</v>
      </c>
      <c r="AL29" s="55">
        <v>6.7109897883402631E-2</v>
      </c>
      <c r="AM29" s="55">
        <v>6.7109943457353133E-2</v>
      </c>
      <c r="AN29" s="55">
        <v>6.710987201950476E-2</v>
      </c>
      <c r="AO29" s="55">
        <v>6.7109890207907641E-2</v>
      </c>
      <c r="AP29" s="55">
        <v>6.710986669221139E-2</v>
      </c>
      <c r="AQ29" s="55">
        <v>6.7109920989205152E-2</v>
      </c>
      <c r="AR29" s="55">
        <v>6.7109894163053754E-2</v>
      </c>
      <c r="AS29" s="55">
        <v>6.7109891756467116E-2</v>
      </c>
      <c r="AT29" s="55">
        <v>6.7109904085354125E-2</v>
      </c>
      <c r="AU29" s="55">
        <v>6.7109860137328697E-2</v>
      </c>
      <c r="AV29" s="55">
        <v>6.7109900375811299E-2</v>
      </c>
      <c r="AW29" s="55">
        <v>6.7109878486614247E-2</v>
      </c>
    </row>
    <row r="30" spans="2:58">
      <c r="AG30" s="53" t="s">
        <v>9</v>
      </c>
      <c r="AH30" s="55">
        <v>6.1789775498827235E-2</v>
      </c>
      <c r="AI30" s="55">
        <v>6.1789770192154606E-2</v>
      </c>
      <c r="AJ30" s="55">
        <v>6.1789733847874034E-2</v>
      </c>
      <c r="AK30" s="55">
        <v>6.1789761803851553E-2</v>
      </c>
      <c r="AL30" s="55">
        <v>6.1789720081136548E-2</v>
      </c>
      <c r="AM30" s="55">
        <v>6.1789722551620151E-2</v>
      </c>
      <c r="AN30" s="55">
        <v>6.1789774553885651E-2</v>
      </c>
      <c r="AO30" s="55">
        <v>6.1789695358329379E-2</v>
      </c>
      <c r="AP30" s="55">
        <v>6.1789743175790356E-2</v>
      </c>
      <c r="AQ30" s="55">
        <v>6.1789748319280059E-2</v>
      </c>
      <c r="AR30" s="55">
        <v>6.1789724039916519E-2</v>
      </c>
      <c r="AS30" s="55">
        <v>6.1789733317684621E-2</v>
      </c>
      <c r="AT30" s="55">
        <v>6.1789731737299354E-2</v>
      </c>
      <c r="AU30" s="55">
        <v>6.178973123918946E-2</v>
      </c>
      <c r="AV30" s="55">
        <v>6.1789735741663611E-2</v>
      </c>
      <c r="AW30" s="55">
        <v>6.1789741976536632E-2</v>
      </c>
    </row>
    <row r="31" spans="2:58">
      <c r="AG31" s="53" t="s">
        <v>11</v>
      </c>
      <c r="AH31" s="55">
        <v>5.3835699986173172E-2</v>
      </c>
      <c r="AI31" s="55">
        <v>5.3835655345005354E-2</v>
      </c>
      <c r="AJ31" s="55">
        <v>5.3835672842465543E-2</v>
      </c>
      <c r="AK31" s="55">
        <v>5.3835718386563258E-2</v>
      </c>
      <c r="AL31" s="55">
        <v>5.3835676536768899E-2</v>
      </c>
      <c r="AM31" s="55">
        <v>5.3835677477404593E-2</v>
      </c>
      <c r="AN31" s="55">
        <v>5.3835708817652185E-2</v>
      </c>
      <c r="AO31" s="55">
        <v>5.3835709894372114E-2</v>
      </c>
      <c r="AP31" s="55">
        <v>5.3835682589334972E-2</v>
      </c>
      <c r="AQ31" s="55">
        <v>5.3835664323766574E-2</v>
      </c>
      <c r="AR31" s="55">
        <v>5.3835700492439353E-2</v>
      </c>
      <c r="AS31" s="55">
        <v>5.3835697415965666E-2</v>
      </c>
      <c r="AT31" s="55">
        <v>5.3835691318256954E-2</v>
      </c>
      <c r="AU31" s="55">
        <v>5.383570172427473E-2</v>
      </c>
      <c r="AV31" s="55">
        <v>5.3835672139101592E-2</v>
      </c>
      <c r="AW31" s="55">
        <v>5.383571097279749E-2</v>
      </c>
    </row>
    <row r="32" spans="2:58">
      <c r="AG32" s="53" t="s">
        <v>12</v>
      </c>
      <c r="AH32" s="55">
        <v>5.926339953507509E-2</v>
      </c>
      <c r="AI32" s="55">
        <v>5.9263419019166902E-2</v>
      </c>
      <c r="AJ32" s="55">
        <v>5.926341755972394E-2</v>
      </c>
      <c r="AK32" s="55">
        <v>5.9263401352324795E-2</v>
      </c>
      <c r="AL32" s="55">
        <v>5.9263426500062902E-2</v>
      </c>
      <c r="AM32" s="55">
        <v>5.9263404932559133E-2</v>
      </c>
      <c r="AN32" s="55">
        <v>5.9263423046268894E-2</v>
      </c>
      <c r="AO32" s="55">
        <v>5.9263437450971068E-2</v>
      </c>
      <c r="AP32" s="55">
        <v>5.9263466983460251E-2</v>
      </c>
      <c r="AQ32" s="55">
        <v>5.9263443811280597E-2</v>
      </c>
      <c r="AR32" s="55">
        <v>5.9263413302249122E-2</v>
      </c>
      <c r="AS32" s="55">
        <v>5.926343317275487E-2</v>
      </c>
      <c r="AT32" s="55">
        <v>5.926341208451217E-2</v>
      </c>
      <c r="AU32" s="55">
        <v>5.9263397580746738E-2</v>
      </c>
      <c r="AV32" s="55">
        <v>5.926344739010754E-2</v>
      </c>
      <c r="AW32" s="55">
        <v>5.9263458900174225E-2</v>
      </c>
    </row>
    <row r="33" spans="33:49">
      <c r="AG33" s="53" t="s">
        <v>13</v>
      </c>
      <c r="AH33" s="55">
        <v>4.5588805732094742E-2</v>
      </c>
      <c r="AI33" s="55">
        <v>4.5588808959875556E-2</v>
      </c>
      <c r="AJ33" s="55">
        <v>4.558879462725296E-2</v>
      </c>
      <c r="AK33" s="55">
        <v>4.5588809689450172E-2</v>
      </c>
      <c r="AL33" s="55">
        <v>4.5588845812696177E-2</v>
      </c>
      <c r="AM33" s="55">
        <v>4.5588809774556434E-2</v>
      </c>
      <c r="AN33" s="55">
        <v>4.5588849778016721E-2</v>
      </c>
      <c r="AO33" s="55">
        <v>4.5588830194474177E-2</v>
      </c>
      <c r="AP33" s="55">
        <v>4.558887379729757E-2</v>
      </c>
      <c r="AQ33" s="55">
        <v>4.5588878818467037E-2</v>
      </c>
      <c r="AR33" s="55">
        <v>4.558879320010812E-2</v>
      </c>
      <c r="AS33" s="55">
        <v>4.5588833506302655E-2</v>
      </c>
      <c r="AT33" s="55">
        <v>4.5588815220171421E-2</v>
      </c>
      <c r="AU33" s="55">
        <v>4.5588771352145722E-2</v>
      </c>
      <c r="AV33" s="55">
        <v>4.558886026938383E-2</v>
      </c>
      <c r="AW33" s="55">
        <v>4.5588864643614849E-2</v>
      </c>
    </row>
    <row r="34" spans="33:49">
      <c r="AG34" s="53" t="s">
        <v>15</v>
      </c>
      <c r="AH34" s="55">
        <v>7.2711688477727479E-2</v>
      </c>
      <c r="AI34" s="55">
        <v>7.2711655481765156E-2</v>
      </c>
      <c r="AJ34" s="55">
        <v>7.2711747691291656E-2</v>
      </c>
      <c r="AK34" s="55">
        <v>7.2711710151794895E-2</v>
      </c>
      <c r="AL34" s="55">
        <v>7.271167810804878E-2</v>
      </c>
      <c r="AM34" s="55">
        <v>7.2711692839316305E-2</v>
      </c>
      <c r="AN34" s="55">
        <v>7.2711690067622653E-2</v>
      </c>
      <c r="AO34" s="55">
        <v>7.271175214005722E-2</v>
      </c>
      <c r="AP34" s="55">
        <v>7.2711658557863171E-2</v>
      </c>
      <c r="AQ34" s="55">
        <v>7.271159238432888E-2</v>
      </c>
      <c r="AR34" s="55">
        <v>7.2711792875526274E-2</v>
      </c>
      <c r="AS34" s="55">
        <v>7.2711706478770372E-2</v>
      </c>
      <c r="AT34" s="55">
        <v>7.271169953861685E-2</v>
      </c>
      <c r="AU34" s="55">
        <v>7.2711821105175489E-2</v>
      </c>
      <c r="AV34" s="55">
        <v>7.2711629787867757E-2</v>
      </c>
      <c r="AW34" s="55">
        <v>7.2711706074908955E-2</v>
      </c>
    </row>
    <row r="35" spans="33:49">
      <c r="AG35" s="53" t="s">
        <v>17</v>
      </c>
      <c r="AH35" s="55">
        <v>6.0452894010050592E-2</v>
      </c>
      <c r="AI35" s="55">
        <v>6.0452878234153164E-2</v>
      </c>
      <c r="AJ35" s="55">
        <v>6.0452910406459663E-2</v>
      </c>
      <c r="AK35" s="55">
        <v>6.0452903262587371E-2</v>
      </c>
      <c r="AL35" s="55">
        <v>6.0452923977171211E-2</v>
      </c>
      <c r="AM35" s="55">
        <v>6.0452895543301147E-2</v>
      </c>
      <c r="AN35" s="55">
        <v>6.0452918479278278E-2</v>
      </c>
      <c r="AO35" s="55">
        <v>6.0452949025625861E-2</v>
      </c>
      <c r="AP35" s="55">
        <v>6.0452936417102907E-2</v>
      </c>
      <c r="AQ35" s="55">
        <v>6.0452901098378566E-2</v>
      </c>
      <c r="AR35" s="55">
        <v>6.0452918484158985E-2</v>
      </c>
      <c r="AS35" s="55">
        <v>6.0452941008339471E-2</v>
      </c>
      <c r="AT35" s="55">
        <v>6.0452906276350908E-2</v>
      </c>
      <c r="AU35" s="55">
        <v>6.04529292451167E-2</v>
      </c>
      <c r="AV35" s="55">
        <v>6.0452900547555699E-2</v>
      </c>
      <c r="AW35" s="55">
        <v>6.0452945800665236E-2</v>
      </c>
    </row>
    <row r="36" spans="33:49">
      <c r="AG36" s="53" t="s">
        <v>19</v>
      </c>
      <c r="AH36" s="55">
        <v>6.8332458914419525E-2</v>
      </c>
      <c r="AI36" s="55">
        <v>6.8332471990991711E-2</v>
      </c>
      <c r="AJ36" s="55">
        <v>6.8332477524452817E-2</v>
      </c>
      <c r="AK36" s="55">
        <v>6.8332460930958155E-2</v>
      </c>
      <c r="AL36" s="55">
        <v>6.8332477101693351E-2</v>
      </c>
      <c r="AM36" s="55">
        <v>6.8332475102099124E-2</v>
      </c>
      <c r="AN36" s="55">
        <v>6.8332483284867004E-2</v>
      </c>
      <c r="AO36" s="55">
        <v>6.8332467039712214E-2</v>
      </c>
      <c r="AP36" s="55">
        <v>6.8332466020592952E-2</v>
      </c>
      <c r="AQ36" s="55">
        <v>6.8332487159825359E-2</v>
      </c>
      <c r="AR36" s="55">
        <v>6.8332471003643064E-2</v>
      </c>
      <c r="AS36" s="55">
        <v>6.8332489923854656E-2</v>
      </c>
      <c r="AT36" s="55">
        <v>6.8332503570348493E-2</v>
      </c>
      <c r="AU36" s="55">
        <v>6.8332475365298226E-2</v>
      </c>
      <c r="AV36" s="55">
        <v>6.8332486630601361E-2</v>
      </c>
      <c r="AW36" s="55">
        <v>6.8332485683674116E-2</v>
      </c>
    </row>
    <row r="37" spans="33:49">
      <c r="AG37" s="53" t="s">
        <v>21</v>
      </c>
      <c r="AH37" s="55">
        <v>5.0291488653813485E-2</v>
      </c>
      <c r="AI37" s="55">
        <v>5.029147106803325E-2</v>
      </c>
      <c r="AJ37" s="55">
        <v>5.0291455825187424E-2</v>
      </c>
      <c r="AK37" s="55">
        <v>5.0291466299188251E-2</v>
      </c>
      <c r="AL37" s="55">
        <v>5.0291435622827937E-2</v>
      </c>
      <c r="AM37" s="55">
        <v>5.0291454968985357E-2</v>
      </c>
      <c r="AN37" s="55">
        <v>5.0291455308806542E-2</v>
      </c>
      <c r="AO37" s="55">
        <v>5.0291439687532261E-2</v>
      </c>
      <c r="AP37" s="55">
        <v>5.0291429554186286E-2</v>
      </c>
      <c r="AQ37" s="55">
        <v>5.0291433774963687E-2</v>
      </c>
      <c r="AR37" s="55">
        <v>5.0291459622100576E-2</v>
      </c>
      <c r="AS37" s="55">
        <v>5.0291438851384505E-2</v>
      </c>
      <c r="AT37" s="55">
        <v>5.0291456127351149E-2</v>
      </c>
      <c r="AU37" s="55">
        <v>5.0291460042444995E-2</v>
      </c>
      <c r="AV37" s="55">
        <v>5.029144172735682E-2</v>
      </c>
      <c r="AW37" s="55">
        <v>5.0291439322303899E-2</v>
      </c>
    </row>
    <row r="38" spans="33:49">
      <c r="AG38" s="53" t="s">
        <v>23</v>
      </c>
      <c r="AH38" s="55">
        <v>5.0966860247933003E-2</v>
      </c>
      <c r="AI38" s="55">
        <v>5.0966884892852192E-2</v>
      </c>
      <c r="AJ38" s="55">
        <v>5.0966839375047562E-2</v>
      </c>
      <c r="AK38" s="55">
        <v>5.0966845947781787E-2</v>
      </c>
      <c r="AL38" s="55">
        <v>5.0966865302039921E-2</v>
      </c>
      <c r="AM38" s="55">
        <v>5.0966868630193847E-2</v>
      </c>
      <c r="AN38" s="55">
        <v>5.0966829059478608E-2</v>
      </c>
      <c r="AO38" s="55">
        <v>5.0966826194399302E-2</v>
      </c>
      <c r="AP38" s="55">
        <v>5.0966831313300244E-2</v>
      </c>
      <c r="AQ38" s="55">
        <v>5.0966880200723555E-2</v>
      </c>
      <c r="AR38" s="55">
        <v>5.0966822252247627E-2</v>
      </c>
      <c r="AS38" s="55">
        <v>5.0966822545598242E-2</v>
      </c>
      <c r="AT38" s="55">
        <v>5.0966858275277256E-2</v>
      </c>
      <c r="AU38" s="55">
        <v>5.0966821318936255E-2</v>
      </c>
      <c r="AV38" s="55">
        <v>5.0966871668674835E-2</v>
      </c>
      <c r="AW38" s="55">
        <v>5.0966801665156498E-2</v>
      </c>
    </row>
    <row r="39" spans="33:49">
      <c r="AG39" s="53" t="s">
        <v>25</v>
      </c>
      <c r="AH39" s="55">
        <v>6.8348108423623974E-2</v>
      </c>
      <c r="AI39" s="55">
        <v>6.8348108205381883E-2</v>
      </c>
      <c r="AJ39" s="55">
        <v>6.8348123197986749E-2</v>
      </c>
      <c r="AK39" s="55">
        <v>6.8348094691935229E-2</v>
      </c>
      <c r="AL39" s="55">
        <v>6.8348108217390804E-2</v>
      </c>
      <c r="AM39" s="55">
        <v>6.8348098141577343E-2</v>
      </c>
      <c r="AN39" s="55">
        <v>6.8348143381191814E-2</v>
      </c>
      <c r="AO39" s="55">
        <v>6.8348150588688344E-2</v>
      </c>
      <c r="AP39" s="55">
        <v>6.8348150915548134E-2</v>
      </c>
      <c r="AQ39" s="55">
        <v>6.8348140223794734E-2</v>
      </c>
      <c r="AR39" s="55">
        <v>6.8348120046850341E-2</v>
      </c>
      <c r="AS39" s="55">
        <v>6.83481499206368E-2</v>
      </c>
      <c r="AT39" s="55">
        <v>6.8348114352619213E-2</v>
      </c>
      <c r="AU39" s="55">
        <v>6.8348098618602388E-2</v>
      </c>
      <c r="AV39" s="55">
        <v>6.8348119566163448E-2</v>
      </c>
      <c r="AW39" s="55">
        <v>6.8348191803921335E-2</v>
      </c>
    </row>
  </sheetData>
  <mergeCells count="4">
    <mergeCell ref="V3:W3"/>
    <mergeCell ref="X3:Y3"/>
    <mergeCell ref="Z3:AA3"/>
    <mergeCell ref="AC3:AD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tabSelected="1" workbookViewId="0">
      <selection activeCell="O10" sqref="O10"/>
    </sheetView>
  </sheetViews>
  <sheetFormatPr defaultRowHeight="15.6"/>
  <sheetData>
    <row r="1" spans="1:9">
      <c r="C1" t="s">
        <v>115</v>
      </c>
    </row>
    <row r="2" spans="1:9">
      <c r="C2" t="s">
        <v>116</v>
      </c>
    </row>
    <row r="3" spans="1:9">
      <c r="C3" s="28"/>
      <c r="D3" s="28" t="s">
        <v>0</v>
      </c>
      <c r="E3" s="28" t="s">
        <v>4</v>
      </c>
      <c r="F3" s="28" t="s">
        <v>5</v>
      </c>
      <c r="G3" s="28" t="s">
        <v>7</v>
      </c>
      <c r="H3" s="28" t="s">
        <v>15</v>
      </c>
      <c r="I3" s="28" t="s">
        <v>19</v>
      </c>
    </row>
    <row r="4" spans="1:9">
      <c r="C4" s="28" t="s">
        <v>0</v>
      </c>
      <c r="D4" s="29">
        <v>0.24837450354223928</v>
      </c>
      <c r="E4" s="63">
        <v>0.35804164585125425</v>
      </c>
      <c r="F4" s="29">
        <v>0.30052644607442264</v>
      </c>
      <c r="G4" s="29">
        <v>0.33354225218230954</v>
      </c>
      <c r="H4" s="29">
        <v>0.36702270978321472</v>
      </c>
      <c r="I4" s="29">
        <v>0.32777071073072495</v>
      </c>
    </row>
    <row r="5" spans="1:9">
      <c r="C5" s="28" t="s">
        <v>4</v>
      </c>
      <c r="D5" s="29">
        <v>0.32823554926335652</v>
      </c>
      <c r="E5" s="29">
        <v>0.29803709535666012</v>
      </c>
      <c r="F5" s="63">
        <v>0.33176125804388062</v>
      </c>
      <c r="G5" s="29">
        <v>0.34858455545374173</v>
      </c>
      <c r="H5" s="63">
        <v>0.37370744099916237</v>
      </c>
      <c r="I5" s="63">
        <v>0.3512677840491637</v>
      </c>
    </row>
    <row r="6" spans="1:9">
      <c r="C6" s="28" t="s">
        <v>5</v>
      </c>
      <c r="D6" s="29">
        <v>0.31170869530610651</v>
      </c>
      <c r="E6" s="29">
        <v>0.35463934450807855</v>
      </c>
      <c r="F6" s="29">
        <v>0.24871461720733945</v>
      </c>
      <c r="G6" s="29">
        <v>0.32995085765497761</v>
      </c>
      <c r="H6" s="29">
        <v>0.36326033924837742</v>
      </c>
      <c r="I6" s="29">
        <v>0.33355591557521852</v>
      </c>
    </row>
    <row r="7" spans="1:9">
      <c r="C7" s="28" t="s">
        <v>7</v>
      </c>
      <c r="D7" s="29">
        <v>0.2869958343652716</v>
      </c>
      <c r="E7" s="29">
        <v>0.33006700502697245</v>
      </c>
      <c r="F7" s="29">
        <v>0.30015004078812002</v>
      </c>
      <c r="G7" s="29">
        <v>0.26723419422631622</v>
      </c>
      <c r="H7" s="29">
        <v>0.33826337691570357</v>
      </c>
      <c r="I7" s="29">
        <v>0.31849649609847935</v>
      </c>
    </row>
    <row r="8" spans="1:9">
      <c r="C8" s="28" t="s">
        <v>15</v>
      </c>
      <c r="D8" s="63">
        <v>0.33595113109973046</v>
      </c>
      <c r="E8" s="29">
        <v>0.35457822911382769</v>
      </c>
      <c r="F8" s="29">
        <v>0.3309137908333033</v>
      </c>
      <c r="G8" s="63">
        <v>0.35599533945734324</v>
      </c>
      <c r="H8" s="29">
        <v>0.30664767551593475</v>
      </c>
      <c r="I8" s="29">
        <v>0.35008078341980525</v>
      </c>
    </row>
    <row r="9" spans="1:9">
      <c r="C9" s="28" t="s">
        <v>19</v>
      </c>
      <c r="D9" s="29">
        <v>0.3110500590922517</v>
      </c>
      <c r="E9" s="29">
        <v>0.34524957393258926</v>
      </c>
      <c r="F9" s="29">
        <v>0.3055910018057082</v>
      </c>
      <c r="G9" s="29">
        <v>0.33927753576745667</v>
      </c>
      <c r="H9" s="29">
        <v>0.35367338482430843</v>
      </c>
      <c r="I9" s="29">
        <v>0.26641891142967261</v>
      </c>
    </row>
    <row r="11" spans="1:9">
      <c r="C11" s="64" t="s">
        <v>117</v>
      </c>
    </row>
    <row r="12" spans="1:9">
      <c r="A12" t="s">
        <v>118</v>
      </c>
    </row>
    <row r="13" spans="1:9">
      <c r="A13" t="s">
        <v>119</v>
      </c>
    </row>
    <row r="18" spans="5:7">
      <c r="E18" t="s">
        <v>121</v>
      </c>
      <c r="F18" t="s">
        <v>121</v>
      </c>
      <c r="G18" t="s">
        <v>121</v>
      </c>
    </row>
    <row r="20" spans="5:7">
      <c r="F20" t="s">
        <v>121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dematel整合</vt:lpstr>
      <vt:lpstr>DANP計算</vt:lpstr>
      <vt:lpstr>重要度整合</vt:lpstr>
      <vt:lpstr>工作表4</vt:lpstr>
      <vt:lpstr>關鍵因素分析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Fei</dc:creator>
  <cp:lastModifiedBy>christine</cp:lastModifiedBy>
  <dcterms:created xsi:type="dcterms:W3CDTF">2017-02-25T08:34:13Z</dcterms:created>
  <dcterms:modified xsi:type="dcterms:W3CDTF">2019-09-03T21:50:43Z</dcterms:modified>
</cp:coreProperties>
</file>